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Vkladani_dat" sheetId="1" state="visible" r:id="rId2"/>
    <sheet name="Tisk_Kult" sheetId="2" state="visible" r:id="rId3"/>
    <sheet name="Kopirovani" sheetId="3" state="visible" r:id="rId4"/>
    <sheet name="Definice" sheetId="4" state="visible" r:id="rId5"/>
    <sheet name="Pokyny" sheetId="5" state="visible" r:id="rId6"/>
  </sheets>
  <definedNames>
    <definedName function="false" hidden="false" localSheetId="2" name="_xlnm.Print_Titles" vbProcedure="false">Kopirovani!$2:$2</definedName>
    <definedName function="false" hidden="false" localSheetId="1" name="_xlnm.Print_Area" vbProcedure="false">Tisk_Kult!$A$1:$AH$248</definedName>
    <definedName function="false" hidden="false" localSheetId="0" name="_xlnm.Print_Area" vbProcedure="false">Vkladani_dat!$A$1:$I$176</definedName>
    <definedName function="false" hidden="false" localSheetId="0" name="_ftn1" vbProcedure="false">Vkladani_dat!$A$50</definedName>
    <definedName function="false" hidden="false" localSheetId="0" name="_ftn2" vbProcedure="false">Vkladani_dat!$A$51</definedName>
    <definedName function="false" hidden="false" localSheetId="0" name="_ftn3" vbProcedure="false">Vkladani_dat!$A$52</definedName>
    <definedName function="false" hidden="false" localSheetId="0" name="_ftnref1" vbProcedure="false">vkladani_dat!#ref!</definedName>
    <definedName function="false" hidden="false" localSheetId="0" name="_ftnref2" vbProcedure="false">vkladani_dat!#ref!</definedName>
    <definedName function="false" hidden="false" localSheetId="0" name="_ftnref3" vbProcedure="false">vkladani_dat!#ref!</definedName>
    <definedName function="false" hidden="false" localSheetId="0" name="_Toc326153052" vbProcedure="false">Vkladani_dat!$A$15</definedName>
    <definedName function="false" hidden="false" localSheetId="0" name="_Toc326153053" vbProcedure="false">Vkladani_dat!$A$36</definedName>
    <definedName function="false" hidden="false" localSheetId="0" name="_Toc326153054" vbProcedure="false">Vkladani_dat!$A$49</definedName>
    <definedName function="false" hidden="false" localSheetId="0" name="_xlnm.Print_Area" vbProcedure="false">Vkladani_dat!$A$1:$I$176</definedName>
    <definedName function="false" hidden="false" localSheetId="1" name="OLE_LINK1" vbProcedure="false">Tisk_Kult!$Q$188</definedName>
    <definedName function="false" hidden="false" localSheetId="1" name="_xlnm.Print_Area" vbProcedure="false">Tisk_Kult!$A$1:$AH$248</definedName>
    <definedName function="false" hidden="false" localSheetId="2" name="_xlnm.Print_Titles" vbProcedure="false">Kopirovani!$2:$2</definedName>
    <definedName function="false" hidden="false" localSheetId="3" name="Def_01" vbProcedure="false">Definice!$A$5</definedName>
    <definedName function="false" hidden="false" localSheetId="3" name="Def_02" vbProcedure="false">Definice!$A$6</definedName>
    <definedName function="false" hidden="false" localSheetId="3" name="Def_03" vbProcedure="false">Definice!$A$9</definedName>
    <definedName function="false" hidden="false" localSheetId="3" name="Def_04" vbProcedure="false">Definice!$A$10</definedName>
    <definedName function="false" hidden="false" localSheetId="3" name="Def_05" vbProcedure="false">Definice!$A$11</definedName>
    <definedName function="false" hidden="false" localSheetId="3" name="Def_06" vbProcedure="false">Definice!$A$12</definedName>
    <definedName function="false" hidden="false" localSheetId="3" name="Def_07" vbProcedure="false">Definice!$A$13</definedName>
    <definedName function="false" hidden="false" localSheetId="3" name="Def_08" vbProcedure="false">Definice!$A$14</definedName>
    <definedName function="false" hidden="false" localSheetId="3" name="Def_09" vbProcedure="false">Definice!$A$15</definedName>
    <definedName function="false" hidden="false" localSheetId="3" name="Def_10" vbProcedure="false">Definice!$A$16</definedName>
    <definedName function="false" hidden="false" localSheetId="3" name="Def_100" vbProcedure="false">Definice!$A$161</definedName>
    <definedName function="false" hidden="false" localSheetId="3" name="Def_101" vbProcedure="false">Definice!$A$168</definedName>
    <definedName function="false" hidden="false" localSheetId="3" name="Def_102" vbProcedure="false">Definice!$A$169</definedName>
    <definedName function="false" hidden="false" localSheetId="3" name="Def_103" vbProcedure="false">Definice!$A$170</definedName>
    <definedName function="false" hidden="false" localSheetId="3" name="Def_104" vbProcedure="false">Definice!$A$171</definedName>
    <definedName function="false" hidden="false" localSheetId="3" name="Def_105" vbProcedure="false">Definice!$A$172</definedName>
    <definedName function="false" hidden="false" localSheetId="3" name="Def_106" vbProcedure="false">Definice!$A$173</definedName>
    <definedName function="false" hidden="false" localSheetId="3" name="Def_107" vbProcedure="false">Definice!$A$174</definedName>
    <definedName function="false" hidden="false" localSheetId="3" name="Def_108" vbProcedure="false">Definice!$A$175</definedName>
    <definedName function="false" hidden="false" localSheetId="3" name="Def_109" vbProcedure="false">Definice!$A$176</definedName>
    <definedName function="false" hidden="false" localSheetId="3" name="Def_11" vbProcedure="false">Definice!$A$17</definedName>
    <definedName function="false" hidden="false" localSheetId="3" name="Def_110" vbProcedure="false">Definice!$A$177</definedName>
    <definedName function="false" hidden="false" localSheetId="3" name="Def_111" vbProcedure="false">Definice!$A$178</definedName>
    <definedName function="false" hidden="false" localSheetId="3" name="Def_112" vbProcedure="false">Definice!$A$181</definedName>
    <definedName function="false" hidden="false" localSheetId="3" name="Def_113" vbProcedure="false">Definice!$A$182</definedName>
    <definedName function="false" hidden="false" localSheetId="3" name="Def_114" vbProcedure="false">Definice!$A$183</definedName>
    <definedName function="false" hidden="false" localSheetId="3" name="Def_115" vbProcedure="false">Definice!$A$184</definedName>
    <definedName function="false" hidden="false" localSheetId="3" name="Def_116" vbProcedure="false">Definice!$A$185</definedName>
    <definedName function="false" hidden="false" localSheetId="3" name="Def_12" vbProcedure="false">Definice!$A$18</definedName>
    <definedName function="false" hidden="false" localSheetId="3" name="Def_13" vbProcedure="false">Definice!$A$19</definedName>
    <definedName function="false" hidden="false" localSheetId="3" name="Def_14" vbProcedure="false">Definice!$A$20</definedName>
    <definedName function="false" hidden="false" localSheetId="3" name="Def_15" vbProcedure="false">Definice!$A$21</definedName>
    <definedName function="false" hidden="false" localSheetId="3" name="Def_16" vbProcedure="false">Definice!$A$22</definedName>
    <definedName function="false" hidden="false" localSheetId="3" name="Def_17" vbProcedure="false">Definice!$A$24</definedName>
    <definedName function="false" hidden="false" localSheetId="3" name="Def_18" vbProcedure="false">Definice!$A$25</definedName>
    <definedName function="false" hidden="false" localSheetId="3" name="Def_19" vbProcedure="false">Definice!$A$26</definedName>
    <definedName function="false" hidden="false" localSheetId="3" name="Def_20" vbProcedure="false">Definice!$A$27</definedName>
    <definedName function="false" hidden="false" localSheetId="3" name="Def_21" vbProcedure="false">Definice!$A$29</definedName>
    <definedName function="false" hidden="false" localSheetId="3" name="Def_22" vbProcedure="false">Definice!$A$31</definedName>
    <definedName function="false" hidden="false" localSheetId="3" name="Def_23" vbProcedure="false">Definice!$A$32</definedName>
    <definedName function="false" hidden="false" localSheetId="3" name="Def_24" vbProcedure="false">Definice!$A$34</definedName>
    <definedName function="false" hidden="false" localSheetId="3" name="Def_25" vbProcedure="false">Definice!$A$35</definedName>
    <definedName function="false" hidden="false" localSheetId="3" name="Def_26" vbProcedure="false">Definice!$A$36</definedName>
    <definedName function="false" hidden="false" localSheetId="3" name="Def_27" vbProcedure="false">Definice!$A$44</definedName>
    <definedName function="false" hidden="false" localSheetId="3" name="Def_28" vbProcedure="false">Definice!$A$45</definedName>
    <definedName function="false" hidden="false" localSheetId="3" name="Def_29" vbProcedure="false">Definice!$A$47</definedName>
    <definedName function="false" hidden="false" localSheetId="3" name="Def_30" vbProcedure="false">Definice!$A$49</definedName>
    <definedName function="false" hidden="false" localSheetId="3" name="Def_31" vbProcedure="false">Definice!$A$51</definedName>
    <definedName function="false" hidden="false" localSheetId="3" name="Def_32" vbProcedure="false">Definice!$A$53</definedName>
    <definedName function="false" hidden="false" localSheetId="3" name="Def_33" vbProcedure="false">Definice!$A$58</definedName>
    <definedName function="false" hidden="false" localSheetId="3" name="Def_34" vbProcedure="false">Definice!$A$59</definedName>
    <definedName function="false" hidden="false" localSheetId="3" name="Def_35" vbProcedure="false">Definice!$A$61</definedName>
    <definedName function="false" hidden="false" localSheetId="3" name="Def_36" vbProcedure="false">Definice!$A$63</definedName>
    <definedName function="false" hidden="false" localSheetId="3" name="Def_37" vbProcedure="false">Definice!$A$66</definedName>
    <definedName function="false" hidden="false" localSheetId="3" name="Def_38" vbProcedure="false">Definice!$A$67</definedName>
    <definedName function="false" hidden="false" localSheetId="3" name="Def_39" vbProcedure="false">Definice!$A$70</definedName>
    <definedName function="false" hidden="false" localSheetId="3" name="Def_40" vbProcedure="false">Definice!$A$71</definedName>
    <definedName function="false" hidden="false" localSheetId="3" name="Def_41" vbProcedure="false">Definice!$A$73</definedName>
    <definedName function="false" hidden="false" localSheetId="3" name="Def_42" vbProcedure="false">Definice!$A$77</definedName>
    <definedName function="false" hidden="false" localSheetId="3" name="Def_43" vbProcedure="false">Definice!$A$78</definedName>
    <definedName function="false" hidden="false" localSheetId="3" name="Def_44" vbProcedure="false">Definice!$A$79</definedName>
    <definedName function="false" hidden="false" localSheetId="3" name="Def_45" vbProcedure="false">Definice!$A$80</definedName>
    <definedName function="false" hidden="false" localSheetId="3" name="Def_46" vbProcedure="false">Definice!$A$81</definedName>
    <definedName function="false" hidden="false" localSheetId="3" name="Def_47" vbProcedure="false">Definice!$A$82</definedName>
    <definedName function="false" hidden="false" localSheetId="3" name="Def_48" vbProcedure="false">Definice!$A$83</definedName>
    <definedName function="false" hidden="false" localSheetId="3" name="Def_49" vbProcedure="false">Definice!$A$85</definedName>
    <definedName function="false" hidden="false" localSheetId="3" name="Def_50" vbProcedure="false">Definice!$A$86</definedName>
    <definedName function="false" hidden="false" localSheetId="3" name="Def_51" vbProcedure="false">Definice!$A$87</definedName>
    <definedName function="false" hidden="false" localSheetId="3" name="Def_52" vbProcedure="false">Definice!$A$89</definedName>
    <definedName function="false" hidden="false" localSheetId="3" name="Def_53" vbProcedure="false">Definice!$A$90</definedName>
    <definedName function="false" hidden="false" localSheetId="3" name="Def_54" vbProcedure="false">Definice!$A$92</definedName>
    <definedName function="false" hidden="false" localSheetId="3" name="Def_55" vbProcedure="false">Definice!$A$93</definedName>
    <definedName function="false" hidden="false" localSheetId="3" name="Def_56" vbProcedure="false">Definice!$A$94</definedName>
    <definedName function="false" hidden="false" localSheetId="3" name="Def_57" vbProcedure="false">Definice!$A$95</definedName>
    <definedName function="false" hidden="false" localSheetId="3" name="Def_58" vbProcedure="false">Definice!$A$98</definedName>
    <definedName function="false" hidden="false" localSheetId="3" name="Def_59" vbProcedure="false">Definice!$A$100</definedName>
    <definedName function="false" hidden="false" localSheetId="3" name="Def_60" vbProcedure="false">Definice!$A$102</definedName>
    <definedName function="false" hidden="false" localSheetId="3" name="Def_61" vbProcedure="false">Definice!$A$105</definedName>
    <definedName function="false" hidden="false" localSheetId="3" name="Def_62" vbProcedure="false">Definice!$A$106</definedName>
    <definedName function="false" hidden="false" localSheetId="3" name="Def_63" vbProcedure="false">Definice!$A$107</definedName>
    <definedName function="false" hidden="false" localSheetId="3" name="Def_64" vbProcedure="false">Definice!$A$108</definedName>
    <definedName function="false" hidden="false" localSheetId="3" name="Def_65" vbProcedure="false">Definice!$A$109</definedName>
    <definedName function="false" hidden="false" localSheetId="3" name="Def_66" vbProcedure="false">Definice!$A$110</definedName>
    <definedName function="false" hidden="false" localSheetId="3" name="Def_67" vbProcedure="false">Definice!$A$112</definedName>
    <definedName function="false" hidden="false" localSheetId="3" name="Def_68" vbProcedure="false">Definice!$A$114</definedName>
    <definedName function="false" hidden="false" localSheetId="3" name="Def_69" vbProcedure="false">Definice!$A$115</definedName>
    <definedName function="false" hidden="false" localSheetId="3" name="Def_70" vbProcedure="false">Definice!$A$116</definedName>
    <definedName function="false" hidden="false" localSheetId="3" name="Def_71" vbProcedure="false">Definice!$A$126</definedName>
    <definedName function="false" hidden="false" localSheetId="3" name="Def_72" vbProcedure="false">Definice!$A$129</definedName>
    <definedName function="false" hidden="false" localSheetId="3" name="Def_73" vbProcedure="false">Definice!$A$130</definedName>
    <definedName function="false" hidden="false" localSheetId="3" name="Def_74" vbProcedure="false">Definice!$A$131</definedName>
    <definedName function="false" hidden="false" localSheetId="3" name="Def_75" vbProcedure="false">Definice!$A$132</definedName>
    <definedName function="false" hidden="false" localSheetId="3" name="Def_76" vbProcedure="false">Definice!$A$133</definedName>
    <definedName function="false" hidden="false" localSheetId="3" name="Def_77" vbProcedure="false">Definice!$A$134</definedName>
    <definedName function="false" hidden="false" localSheetId="3" name="Def_78" vbProcedure="false">Definice!$A$135</definedName>
    <definedName function="false" hidden="false" localSheetId="3" name="Def_79" vbProcedure="false">Definice!$A$136</definedName>
    <definedName function="false" hidden="false" localSheetId="3" name="Def_80" vbProcedure="false">Definice!$A$139</definedName>
    <definedName function="false" hidden="false" localSheetId="3" name="Def_81" vbProcedure="false">Definice!$A$140</definedName>
    <definedName function="false" hidden="false" localSheetId="3" name="Def_82" vbProcedure="false">Definice!$A$141</definedName>
    <definedName function="false" hidden="false" localSheetId="3" name="Def_83" vbProcedure="false">Definice!$A$142</definedName>
    <definedName function="false" hidden="false" localSheetId="3" name="Def_84" vbProcedure="false">Definice!$A$143</definedName>
    <definedName function="false" hidden="false" localSheetId="3" name="Def_85" vbProcedure="false">Definice!$A$144</definedName>
    <definedName function="false" hidden="false" localSheetId="3" name="Def_86" vbProcedure="false">Definice!$A$145</definedName>
    <definedName function="false" hidden="false" localSheetId="3" name="Def_87" vbProcedure="false">Definice!$A$146</definedName>
    <definedName function="false" hidden="false" localSheetId="3" name="Def_88" vbProcedure="false">Definice!$A$147</definedName>
    <definedName function="false" hidden="false" localSheetId="3" name="Def_89" vbProcedure="false">Definice!$A$148</definedName>
    <definedName function="false" hidden="false" localSheetId="3" name="Def_90" vbProcedure="false">Definice!$A$149</definedName>
    <definedName function="false" hidden="false" localSheetId="3" name="Def_91" vbProcedure="false">Definice!$A$151</definedName>
    <definedName function="false" hidden="false" localSheetId="3" name="Def_92" vbProcedure="false">Definice!$A$152</definedName>
    <definedName function="false" hidden="false" localSheetId="3" name="Def_93" vbProcedure="false">Definice!$A$153</definedName>
    <definedName function="false" hidden="false" localSheetId="3" name="Def_94" vbProcedure="false">Definice!$A$154</definedName>
    <definedName function="false" hidden="false" localSheetId="3" name="Def_95" vbProcedure="false">Definice!$A$155</definedName>
    <definedName function="false" hidden="false" localSheetId="3" name="Def_96" vbProcedure="false">Definice!$A$156</definedName>
    <definedName function="false" hidden="false" localSheetId="3" name="Def_97" vbProcedure="false">definice!#ref!</definedName>
    <definedName function="false" hidden="false" localSheetId="3" name="Def_98" vbProcedure="false">Definice!$A$159</definedName>
    <definedName function="false" hidden="false" localSheetId="3" name="Def_99" vbProcedure="false">Definice!$A$160</definedName>
    <definedName function="false" hidden="false" localSheetId="3" name="_Toc184593579" vbProcedure="false">definice!#ref!</definedName>
    <definedName function="false" hidden="false" localSheetId="4" name="Ř0414" vbProcedure="false">Pokyny!$A$84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<sst xmlns="http://schemas.openxmlformats.org/spreadsheetml/2006/main" count="1377" uniqueCount="1204">
  <si>
    <t xml:space="preserve">Roční výkaz o knihovně za rok 2025</t>
  </si>
  <si>
    <t xml:space="preserve">List pro vložení a kontrolu dat</t>
  </si>
  <si>
    <t xml:space="preserve">Vyplňujte pouze žluté buňky</t>
  </si>
  <si>
    <t xml:space="preserve">Typ knihovny</t>
  </si>
  <si>
    <t xml:space="preserve">6 Neprofesionální</t>
  </si>
  <si>
    <t xml:space="preserve">Právní forma zpravodajské jednotky </t>
  </si>
  <si>
    <t xml:space="preserve">1 Národní  knihovna ČR</t>
  </si>
  <si>
    <t xml:space="preserve">Obec působení</t>
  </si>
  <si>
    <t xml:space="preserve">Název zpravodajské jednotky včetně obce působení</t>
  </si>
  <si>
    <t xml:space="preserve">2 Moravská zemská knihovna</t>
  </si>
  <si>
    <t xml:space="preserve">Evidenční č. knihovny (bez lomítka a roku registrace)</t>
  </si>
  <si>
    <t xml:space="preserve">IČO</t>
  </si>
  <si>
    <t xml:space="preserve">3 Krajská</t>
  </si>
  <si>
    <t xml:space="preserve">Velikost obsluhované populace</t>
  </si>
  <si>
    <t xml:space="preserve">Adresa</t>
  </si>
  <si>
    <t xml:space="preserve">4 Pověřená</t>
  </si>
  <si>
    <t xml:space="preserve">Obsluhovaná populace=počet obyvatel okruhu působnosti knihovny,tj. počet obyvatel samostatné obecní resp. městské části včetně cizinců s pobytem (trvalým i přechodným) na obsluhovaném území, pro jejíž obyvatele je vykazující knihovna zřízena k 31.12.</t>
  </si>
  <si>
    <t xml:space="preserve">5 Profesionální</t>
  </si>
  <si>
    <t xml:space="preserve">Telefon</t>
  </si>
  <si>
    <t xml:space="preserve">https://www.mvcr.cz/clanek/statistiky-pocty-obyvatel-v-obcich.aspx</t>
  </si>
  <si>
    <t xml:space="preserve">Bezbariérový přístup</t>
  </si>
  <si>
    <t xml:space="preserve">Kraj</t>
  </si>
  <si>
    <t xml:space="preserve">Zjišťujeme, zda bezbariérový přístup je nebo není, ne kolik (1=ano, 0=ne).</t>
  </si>
  <si>
    <t xml:space="preserve">www stránky ZJ</t>
  </si>
  <si>
    <t xml:space="preserve">Hlavní město Praha</t>
  </si>
  <si>
    <t xml:space="preserve">Počet poboček </t>
  </si>
  <si>
    <t xml:space="preserve">0902</t>
  </si>
  <si>
    <t xml:space="preserve">E-mail knihovny</t>
  </si>
  <si>
    <t xml:space="preserve">Středočeský kraj</t>
  </si>
  <si>
    <t xml:space="preserve">    z ř. 0902 pojízdných</t>
  </si>
  <si>
    <t xml:space="preserve">0903</t>
  </si>
  <si>
    <t xml:space="preserve">Zřizovatel</t>
  </si>
  <si>
    <t xml:space="preserve">Jihočeský kraj</t>
  </si>
  <si>
    <t xml:space="preserve">Plzeňský kraj</t>
  </si>
  <si>
    <t xml:space="preserve">I. KNIHOVNÍ FOND</t>
  </si>
  <si>
    <t xml:space="preserve">Vysvětlivky</t>
  </si>
  <si>
    <t xml:space="preserve">Kontroly vložených dat</t>
  </si>
  <si>
    <t xml:space="preserve">Kontrola hospodaření</t>
  </si>
  <si>
    <t xml:space="preserve">Karlovarský kraj</t>
  </si>
  <si>
    <t xml:space="preserve">Č. ř.</t>
  </si>
  <si>
    <t xml:space="preserve">Celkem</t>
  </si>
  <si>
    <t xml:space="preserve">Kontroly dat vyhodnoťte až po ukončení vkládání.</t>
  </si>
  <si>
    <t xml:space="preserve">Ústecký kraj</t>
  </si>
  <si>
    <t xml:space="preserve">a</t>
  </si>
  <si>
    <t xml:space="preserve">Liberecký kraj</t>
  </si>
  <si>
    <t xml:space="preserve"> Stav knihovniho fondu celkem k 31.12. min. roku</t>
  </si>
  <si>
    <t xml:space="preserve">0101</t>
  </si>
  <si>
    <t xml:space="preserve">Vzorec výpočtu: Ř. 0101plus ř. 0116 mínus ř. 0117 se rovná ř. 0102. Kontrola zmizí, pokud vzorec platí.</t>
  </si>
  <si>
    <t xml:space="preserve">Královéhradecký kraj</t>
  </si>
  <si>
    <t xml:space="preserve"> Knihovní jednotky celkem k 31. 12. sledovaného roku</t>
  </si>
  <si>
    <t xml:space="preserve">0102</t>
  </si>
  <si>
    <t xml:space="preserve">Automatický součet ř. 0103 až 0113</t>
  </si>
  <si>
    <t xml:space="preserve">Pardubický kraj</t>
  </si>
  <si>
    <t xml:space="preserve">v tom (z řádku 0102)</t>
  </si>
  <si>
    <t xml:space="preserve">naučná literatura</t>
  </si>
  <si>
    <t xml:space="preserve">0103</t>
  </si>
  <si>
    <t xml:space="preserve">Kraj Vysočina</t>
  </si>
  <si>
    <t xml:space="preserve">krásná literatura</t>
  </si>
  <si>
    <t xml:space="preserve">0104</t>
  </si>
  <si>
    <t xml:space="preserve">Jihomoravský kraj</t>
  </si>
  <si>
    <t xml:space="preserve">historické dokumenty</t>
  </si>
  <si>
    <t xml:space="preserve">0105</t>
  </si>
  <si>
    <t xml:space="preserve">Zlínský kraj</t>
  </si>
  <si>
    <t xml:space="preserve">mikrografické dokumenty</t>
  </si>
  <si>
    <t xml:space="preserve">0106</t>
  </si>
  <si>
    <t xml:space="preserve">Olomoucký kraj</t>
  </si>
  <si>
    <t xml:space="preserve">kartografické dokumenty</t>
  </si>
  <si>
    <t xml:space="preserve">0107</t>
  </si>
  <si>
    <t xml:space="preserve">Moravskoslezský kraj</t>
  </si>
  <si>
    <t xml:space="preserve">tištěné hudebniny</t>
  </si>
  <si>
    <t xml:space="preserve">0108</t>
  </si>
  <si>
    <t xml:space="preserve">zvukové</t>
  </si>
  <si>
    <t xml:space="preserve">0109</t>
  </si>
  <si>
    <t xml:space="preserve">11 Organizační složka státu dle zák. č. 219/2000 Sb.</t>
  </si>
  <si>
    <t xml:space="preserve">zvukově obrazové</t>
  </si>
  <si>
    <t xml:space="preserve">0110</t>
  </si>
  <si>
    <t xml:space="preserve">12 Organizační složka kraje dle zák. č.  129/2000 Sb.</t>
  </si>
  <si>
    <t xml:space="preserve">obrazové</t>
  </si>
  <si>
    <t xml:space="preserve">13 Organizační složka obce dle zák. č.  128/2000 Sb.</t>
  </si>
  <si>
    <t xml:space="preserve">elektronické dokumenty</t>
  </si>
  <si>
    <t xml:space="preserve">0112</t>
  </si>
  <si>
    <t xml:space="preserve">14 Organizační složka hl. m. Prahy dle zák. č. 131/2000 Sb.</t>
  </si>
  <si>
    <t xml:space="preserve">jiné</t>
  </si>
  <si>
    <t xml:space="preserve">0113</t>
  </si>
  <si>
    <t xml:space="preserve">21 Státní příspěvková organizace dle zák. č. 219/2000 Sb.</t>
  </si>
  <si>
    <t xml:space="preserve"> Počet exemplářů titulů docházejících periodik</t>
  </si>
  <si>
    <t xml:space="preserve">0114</t>
  </si>
  <si>
    <t xml:space="preserve">22 Příspěvková organizace kraje dle zák. č. 129/2000 Sb.</t>
  </si>
  <si>
    <t xml:space="preserve"> Počet knihovních jednotek ve volném výběru</t>
  </si>
  <si>
    <t xml:space="preserve">0115</t>
  </si>
  <si>
    <t xml:space="preserve">Kontrola: Ř. 0115 je menší nebo se rovná ř. 0102</t>
  </si>
  <si>
    <t xml:space="preserve">23 Příspěvková organizace obce dle zák. č. 128/2000 Sb.</t>
  </si>
  <si>
    <t xml:space="preserve"> Přírůstky</t>
  </si>
  <si>
    <t xml:space="preserve">0116</t>
  </si>
  <si>
    <t xml:space="preserve">24 Příspěvková organizace hl. m. Prahy dle zák. č. 131/2000 Sb.</t>
  </si>
  <si>
    <t xml:space="preserve"> Úbytky</t>
  </si>
  <si>
    <t xml:space="preserve">0117</t>
  </si>
  <si>
    <t xml:space="preserve">90 Jiná (uvést jmenovitě)</t>
  </si>
  <si>
    <t xml:space="preserve">II. UŽIVATELÉ</t>
  </si>
  <si>
    <t xml:space="preserve"> Registrovaní uživatelé ve sledovaném období</t>
  </si>
  <si>
    <t xml:space="preserve">0201</t>
  </si>
  <si>
    <t xml:space="preserve">z toho     (z ř.0201)</t>
  </si>
  <si>
    <t xml:space="preserve">uživatelé registrovaní online</t>
  </si>
  <si>
    <t xml:space="preserve">Kontrola: Ř. 0202 musí být menší nebo se rovná ř. 0201</t>
  </si>
  <si>
    <t xml:space="preserve">registrovaní uživatelé do 15 let</t>
  </si>
  <si>
    <t xml:space="preserve">Kontrola: Ř. 0203 musí být menší nebo se rovná ř. 0201</t>
  </si>
  <si>
    <t xml:space="preserve"> Návštěvníci celkem (ř. 0205 + ř. 0209)</t>
  </si>
  <si>
    <t xml:space="preserve">Automatický součet ř. 0205 + 0209</t>
  </si>
  <si>
    <t xml:space="preserve"> Návštěvníci knihovny (fyzické návštěvy, součet ř. 0206 až 0208)</t>
  </si>
  <si>
    <t xml:space="preserve">Automatický součet ř. 0206 až 0208</t>
  </si>
  <si>
    <t xml:space="preserve">v tom (z řádku 0205)</t>
  </si>
  <si>
    <t xml:space="preserve">návštěvníci půjčoven a studoven</t>
  </si>
  <si>
    <t xml:space="preserve">návštěvníci kulturních, komunitních a volnočasových akcí pro veřejnost včetně těch, kde knihovna není hlavní pořadatel</t>
  </si>
  <si>
    <t xml:space="preserve">Kontrola: upozornění na vyplnění akcí v ř. 0408</t>
  </si>
  <si>
    <t xml:space="preserve">návštěvníci vzdělávacích akcí</t>
  </si>
  <si>
    <t xml:space="preserve">Kontrola: upozornění na vyplnění akcí v ř. 0410</t>
  </si>
  <si>
    <r>
      <rPr>
        <sz val="11"/>
        <color rgb="FF000000"/>
        <rFont val="Calibri"/>
        <family val="2"/>
        <charset val="238"/>
      </rPr>
      <t xml:space="preserve"> Návštěvníci on-line služeb                                                                                  </t>
    </r>
    <r>
      <rPr>
        <sz val="11"/>
        <color rgb="FFFFFFFF"/>
        <rFont val="Calibri"/>
        <family val="2"/>
        <charset val="238"/>
      </rPr>
      <t xml:space="preserve">i</t>
    </r>
    <r>
      <rPr>
        <sz val="11"/>
        <color rgb="FF000000"/>
        <rFont val="Calibri"/>
        <family val="2"/>
        <charset val="238"/>
      </rPr>
      <t xml:space="preserve">(virtuální návštěvy z ř. 0504 + 0507 + 0512 + 0513)</t>
    </r>
  </si>
  <si>
    <t xml:space="preserve">Automatický součet ř. 0504 + 0507 + 0512 + 0513</t>
  </si>
  <si>
    <t xml:space="preserve">III. VÝPŮJČKY</t>
  </si>
  <si>
    <t xml:space="preserve"> Výpůjčky celkem (fyzické + online, ř. 0302 + 0510 + 0511)</t>
  </si>
  <si>
    <t xml:space="preserve">0301</t>
  </si>
  <si>
    <t xml:space="preserve">Automatický součet ř. 0302 + 0510 + 0511</t>
  </si>
  <si>
    <r>
      <rPr>
        <sz val="11"/>
        <color rgb="FF000000"/>
        <rFont val="Calibri"/>
        <family val="2"/>
        <charset val="238"/>
      </rPr>
      <t xml:space="preserve"> Primární absenční a presenční výpůjčky fyzických dokumentů </t>
    </r>
    <r>
      <rPr>
        <sz val="11"/>
        <color rgb="FFFFFFFF"/>
        <rFont val="Calibri"/>
        <family val="2"/>
        <charset val="238"/>
      </rPr>
      <t xml:space="preserve">i</t>
    </r>
    <r>
      <rPr>
        <sz val="11"/>
        <color rgb="FF000000"/>
        <rFont val="Calibri"/>
        <family val="2"/>
        <charset val="238"/>
      </rPr>
      <t xml:space="preserve">celkem (součet ř. 0303 až 0316) bez prolongací</t>
    </r>
  </si>
  <si>
    <t xml:space="preserve">0302</t>
  </si>
  <si>
    <t xml:space="preserve">Automatický součet ř. 0303 až 0316</t>
  </si>
  <si>
    <t xml:space="preserve">v tom (z řádku 0302)</t>
  </si>
  <si>
    <t xml:space="preserve">naučná literatura dospělým uživatelům (knihy)</t>
  </si>
  <si>
    <t xml:space="preserve">0303</t>
  </si>
  <si>
    <t xml:space="preserve">Pouze knihy</t>
  </si>
  <si>
    <t xml:space="preserve">krásná literatura dospělým uživatelům (knihy)</t>
  </si>
  <si>
    <t xml:space="preserve">0304</t>
  </si>
  <si>
    <t xml:space="preserve">naučná literatura dětem (knihy)</t>
  </si>
  <si>
    <t xml:space="preserve">0305</t>
  </si>
  <si>
    <t xml:space="preserve">krásná literatura dětem (knihy)</t>
  </si>
  <si>
    <t xml:space="preserve">0306</t>
  </si>
  <si>
    <t xml:space="preserve">výpůjčky periodik</t>
  </si>
  <si>
    <t xml:space="preserve">0307</t>
  </si>
  <si>
    <t xml:space="preserve">0308</t>
  </si>
  <si>
    <t xml:space="preserve">0309</t>
  </si>
  <si>
    <t xml:space="preserve">0310</t>
  </si>
  <si>
    <t xml:space="preserve">0311</t>
  </si>
  <si>
    <t xml:space="preserve">0312</t>
  </si>
  <si>
    <t xml:space="preserve">0313</t>
  </si>
  <si>
    <t xml:space="preserve">0314</t>
  </si>
  <si>
    <t xml:space="preserve">0315</t>
  </si>
  <si>
    <t xml:space="preserve">0316</t>
  </si>
  <si>
    <t xml:space="preserve"> Prezenční výpůjčky evidované (z ř. 0302) </t>
  </si>
  <si>
    <t xml:space="preserve">0317</t>
  </si>
  <si>
    <t xml:space="preserve">Kontrola: Ř. 0317 je menší nebo se rovná 0302.</t>
  </si>
  <si>
    <t xml:space="preserve">IV. DALŠÍ ÚDAJE</t>
  </si>
  <si>
    <t xml:space="preserve">Meziknihovní výpůjční služba            v rámci státu</t>
  </si>
  <si>
    <t xml:space="preserve">počet</t>
  </si>
  <si>
    <t xml:space="preserve">kladně vyřízených požadavků z jiných knihoven</t>
  </si>
  <si>
    <t xml:space="preserve">kladně vyřízených požadavků zaslaných jiným knihovnám</t>
  </si>
  <si>
    <t xml:space="preserve">Výměnné fondy</t>
  </si>
  <si>
    <t xml:space="preserve">svazků půjčených jiným knihovnám</t>
  </si>
  <si>
    <t xml:space="preserve">svazků půjčených od jiných knihoven</t>
  </si>
  <si>
    <t xml:space="preserve"> Profesní vzdělávání odborných zaměstnanců knihovny 
 (počet zaměstnanců - fyzické osoby, kteří se vzdělávali k 31.12.)</t>
  </si>
  <si>
    <t xml:space="preserve">Počet zaměstnanců, kteří se profesně vzdělávali v daném roce (fyzické osoby).</t>
  </si>
  <si>
    <t xml:space="preserve"> Profesní vzdělávání odborných zaměstnanců knihovny 
 (počet hodin celkem k 31. 12.)</t>
  </si>
  <si>
    <t xml:space="preserve">Počet hodin celkem, kdy se odborní zaměstnancvi odborně vzdělávali. Součet za celou knihovnu, vykazuje se na celé hodiny.</t>
  </si>
  <si>
    <t xml:space="preserve"> Počet odborných zaměstnanců (fyzické osoby), 
 kteří splnili standard vzdělávání k 31. 12.</t>
  </si>
  <si>
    <t xml:space="preserve">Odborní pracovníci (z ř. 0405), kteří se během roku vzdělávali minimálně 8 hod. </t>
  </si>
  <si>
    <t xml:space="preserve"> Kulturní, komunitní a volnočasové akce pro veřejnost včetně
 těch, kde knihovna není hlavní pořadatel (besedy, výstavy, aj.)</t>
  </si>
  <si>
    <t xml:space="preserve">Akce celkem (ve fyzickém i virtuálním prostoru). Kontrola: vazba na ř. 0207 návštěvníci akcí.</t>
  </si>
  <si>
    <t xml:space="preserve"> z toho (z ř. 0408) online (virtuální) kulturní, komunitní 
 a volnočasové akce pro veřejnost</t>
  </si>
  <si>
    <t xml:space="preserve">Pouze virtuální akce. </t>
  </si>
  <si>
    <t xml:space="preserve"> Vzdělávací akce (semináře, kurzy, aj.)</t>
  </si>
  <si>
    <t xml:space="preserve">Akce celkem (ve fyzickém i virtuálním prostoru). Kontrola: vazba na ř. 0208 návštěvníci akcí.</t>
  </si>
  <si>
    <t xml:space="preserve"> z toho (z ř. 0410) online (virtuální) vzdělávací akce</t>
  </si>
  <si>
    <t xml:space="preserve">   z ř. 0410 a 0411 vzdělávací akce v oblasti ICT  
  (inform. a komunikačních technologií)</t>
  </si>
  <si>
    <t xml:space="preserve">Z ř.  0410 akce k inform. technologiím ve fyzickém i virtuálním prostoru</t>
  </si>
  <si>
    <t xml:space="preserve"> Počet titulů vydaných neperiodických publikací 
 dle zák. č. 37/1995 Sb., ve znění pozdějších předpisů</t>
  </si>
  <si>
    <t xml:space="preserve"> Náklad (počet výtisků v ks)</t>
  </si>
  <si>
    <t xml:space="preserve"> Počet titulů vydaného periodického tisku 
 dle zák. č. 46/2000 Sb., ve znění pozdějších předpisů</t>
  </si>
  <si>
    <t xml:space="preserve"> Počet titulů vydaných elektronických dokumentů včetně 
 internetu</t>
  </si>
  <si>
    <t xml:space="preserve"> Plocha knihovny pro uživatele v m2</t>
  </si>
  <si>
    <t xml:space="preserve">Pracující knihovna musí mít uvedenou plochu pro uživatele</t>
  </si>
  <si>
    <t xml:space="preserve"> Počet studijních míst k 31.12.</t>
  </si>
  <si>
    <t xml:space="preserve">V počtu studijních míst jsou zahrnuta i místa u počítačů pro veřejnost.</t>
  </si>
  <si>
    <t xml:space="preserve"> Počet počítačů připojených na internet pro uživatele k 31. 12.</t>
  </si>
  <si>
    <t xml:space="preserve">Pokud má knihovna počítač, musí mít k tomu uvedeno v ř. 0419 i studijní místo.</t>
  </si>
  <si>
    <t xml:space="preserve"> Připojení Wi-Fi v prostorách knihovny pro uživatele</t>
  </si>
  <si>
    <t xml:space="preserve">Zjišťuje se, zda wifi je nebo není, ne kolik (1=ano, 0=ne).</t>
  </si>
  <si>
    <t xml:space="preserve"> Poskytujete uživatelům kopírovací služby</t>
  </si>
  <si>
    <t xml:space="preserve">Zjišťuje se, zda kopírování je nebo není, ne kolik (1=ano, 0=ne).</t>
  </si>
  <si>
    <t xml:space="preserve"> Počet hodin pro veřejnost týdně </t>
  </si>
  <si>
    <t xml:space="preserve">Pracující knihovna musí mít uvedeny otevírací hodiny.</t>
  </si>
  <si>
    <t xml:space="preserve">V. ELEKTRONICKÉ SLUŽBY KNIHOVNY</t>
  </si>
  <si>
    <t xml:space="preserve"> Webová stránka knihovny</t>
  </si>
  <si>
    <t xml:space="preserve">Povolen pouze zápis znaků 0 nebo 1. Zjišťuje se, zda knihovna web má nebo nemá, ne počet webů.</t>
  </si>
  <si>
    <t xml:space="preserve"> Elektronický katalog knihovny na internetu</t>
  </si>
  <si>
    <t xml:space="preserve">Povolen pouze zápis znaků 0 nebo 1. Zjišťuje se, zda knihovna el. katalog má nebo nemá, ne počet.</t>
  </si>
  <si>
    <t xml:space="preserve">Počet</t>
  </si>
  <si>
    <t xml:space="preserve"> návštěv webové stránky knihovny za sledované období</t>
  </si>
  <si>
    <r>
      <rPr>
        <sz val="11"/>
        <color rgb="FF000000"/>
        <rFont val="Calibri"/>
        <family val="2"/>
        <charset val="238"/>
      </rPr>
      <t xml:space="preserve"> vstupů do elektronického katalogu a elektronického </t>
    </r>
    <r>
      <rPr>
        <sz val="11"/>
        <color rgb="FFFFFFFF"/>
        <rFont val="Calibri"/>
        <family val="2"/>
        <charset val="238"/>
      </rPr>
      <t xml:space="preserve">i</t>
    </r>
    <r>
      <rPr>
        <sz val="11"/>
        <color rgb="FF000000"/>
        <rFont val="Calibri"/>
        <family val="2"/>
        <charset val="238"/>
      </rPr>
      <t xml:space="preserve">výpůjčního </t>
    </r>
    <r>
      <rPr>
        <sz val="11"/>
        <color rgb="FFFFFFFF"/>
        <rFont val="Calibri"/>
        <family val="2"/>
        <charset val="238"/>
      </rPr>
      <t xml:space="preserve">i</t>
    </r>
    <r>
      <rPr>
        <sz val="11"/>
        <color rgb="FF000000"/>
        <rFont val="Calibri"/>
        <family val="2"/>
        <charset val="238"/>
      </rPr>
      <t xml:space="preserve">protokolu</t>
    </r>
  </si>
  <si>
    <t xml:space="preserve">Údaj se automaticky přičítá do ř. 0209.</t>
  </si>
  <si>
    <t xml:space="preserve"> vlastních specializovaných databází</t>
  </si>
  <si>
    <t xml:space="preserve">Počet databází, které knihovna sama vytváří</t>
  </si>
  <si>
    <t xml:space="preserve"> licencovaných elektronických informačních zdrojů</t>
  </si>
  <si>
    <t xml:space="preserve">Počet elektronických informačních zdrojů získaných akvizicí (EIZ)</t>
  </si>
  <si>
    <t xml:space="preserve"> vstupů do elektronických informačních zdrojů a databází 
 celkem</t>
  </si>
  <si>
    <t xml:space="preserve"> zobrazených nebo stažených digitálních dokumentů</t>
  </si>
  <si>
    <t xml:space="preserve">   z toho (z ř. 0508) stažených k dlouhodobému užití</t>
  </si>
  <si>
    <t xml:space="preserve"> online výpůjček e-knih</t>
  </si>
  <si>
    <t xml:space="preserve">Údaj se automaticky přičítá do ř. 0301.</t>
  </si>
  <si>
    <t xml:space="preserve"> online výpůjček e-audioknih</t>
  </si>
  <si>
    <r>
      <rPr>
        <sz val="11"/>
        <color rgb="FF000000"/>
        <rFont val="Calibri"/>
        <family val="2"/>
        <charset val="238"/>
      </rPr>
      <t xml:space="preserve"> návštěvníků </t>
    </r>
    <r>
      <rPr>
        <sz val="11"/>
        <color rgb="FFFFFFFF"/>
        <rFont val="Calibri"/>
        <family val="2"/>
        <charset val="238"/>
      </rPr>
      <t xml:space="preserve">i</t>
    </r>
    <r>
      <rPr>
        <sz val="11"/>
        <color rgb="FF000000"/>
        <rFont val="Calibri"/>
        <family val="2"/>
        <charset val="238"/>
      </rPr>
      <t xml:space="preserve">online (virtuálních)</t>
    </r>
  </si>
  <si>
    <r>
      <rPr>
        <sz val="11"/>
        <color rgb="FF000000"/>
        <rFont val="Calibri"/>
        <family val="2"/>
        <charset val="238"/>
      </rPr>
      <t xml:space="preserve"> kulturních, komunitních a volnočasových 
 akcí pro veřejnost včetně těch, kde knihovna </t>
    </r>
    <r>
      <rPr>
        <sz val="11"/>
        <color rgb="FFFFFFFF"/>
        <rFont val="Calibri"/>
        <family val="2"/>
        <charset val="238"/>
      </rPr>
      <t xml:space="preserve">i</t>
    </r>
    <r>
      <rPr>
        <sz val="11"/>
        <color rgb="FF000000"/>
        <rFont val="Calibri"/>
        <family val="2"/>
        <charset val="238"/>
      </rPr>
      <t xml:space="preserve">není hlavní pořadatel</t>
    </r>
  </si>
  <si>
    <t xml:space="preserve"> vzdělávacích akcí</t>
  </si>
  <si>
    <t xml:space="preserve">VI. ZAMĚSTNANCI </t>
  </si>
  <si>
    <t xml:space="preserve"> Zaměstnanci v pracovním poměru (fyzické osoby) k 31. 12.</t>
  </si>
  <si>
    <t xml:space="preserve">Pokyn k vyplňování</t>
  </si>
  <si>
    <t xml:space="preserve"> Zaměstnanci v pracovním poměru (přepočtený stav)</t>
  </si>
  <si>
    <t xml:space="preserve">Počet zaměstnanců knihovny v hlavním pracovním poměru, přepočtený na plně zaměstnané za rok. Tzn. Zaměstnanci s pracovní smlouvou, jejíž součástí je zařazení do platové třídy a stupně dle vzdělání zaměstnance.                                       Vykazujeme na 2 desetinná místa. </t>
  </si>
  <si>
    <t xml:space="preserve">v tom</t>
  </si>
  <si>
    <t xml:space="preserve">odborní</t>
  </si>
  <si>
    <t xml:space="preserve"> VŠ knihovnického směru</t>
  </si>
  <si>
    <t xml:space="preserve"> VOŠ knihovnického směru</t>
  </si>
  <si>
    <t xml:space="preserve"> VŠ ostatní</t>
  </si>
  <si>
    <t xml:space="preserve"> VOŠ ostatní</t>
  </si>
  <si>
    <t xml:space="preserve"> SŠ knihovnického směru</t>
  </si>
  <si>
    <t xml:space="preserve"> SŠ ostatní</t>
  </si>
  <si>
    <t xml:space="preserve"> ostatní</t>
  </si>
  <si>
    <r>
      <rPr>
        <sz val="11"/>
        <color rgb="FF000000"/>
        <rFont val="Calibri"/>
        <family val="2"/>
        <charset val="238"/>
      </rPr>
      <t xml:space="preserve"> Osoby pracující na základě některé z dohod o pracích                      </t>
    </r>
    <r>
      <rPr>
        <sz val="11"/>
        <color rgb="FFFFFFFF"/>
        <rFont val="Calibri"/>
        <family val="2"/>
        <charset val="238"/>
      </rPr>
      <t xml:space="preserve">i</t>
    </r>
    <r>
      <rPr>
        <sz val="11"/>
        <color rgb="FF000000"/>
        <rFont val="Calibri"/>
        <family val="2"/>
        <charset val="238"/>
      </rPr>
      <t xml:space="preserve">konaných mimo pracovní poměr (DPP, DPČ)</t>
    </r>
  </si>
  <si>
    <t xml:space="preserve">Uvede se počet fyzických osob bez ohledu na počet uzavřených smluv.</t>
  </si>
  <si>
    <t xml:space="preserve"> Počet hodin odpracovaných osobami na základě DPP, DPČ</t>
  </si>
  <si>
    <r>
      <rPr>
        <sz val="11"/>
        <color rgb="FF000000"/>
        <rFont val="Calibri"/>
        <family val="2"/>
        <charset val="238"/>
      </rPr>
      <t xml:space="preserve"> Osoby v jiném než pracovněprávním vztahu                                           </t>
    </r>
    <r>
      <rPr>
        <sz val="11"/>
        <color rgb="FFFFFFFF"/>
        <rFont val="Calibri"/>
        <family val="2"/>
        <charset val="238"/>
      </rPr>
      <t xml:space="preserve">i</t>
    </r>
    <r>
      <rPr>
        <sz val="11"/>
        <color rgb="FF000000"/>
        <rFont val="Calibri"/>
        <family val="2"/>
        <charset val="238"/>
      </rPr>
      <t xml:space="preserve">(OSVČ, smlouvy o dílo aj.)</t>
    </r>
  </si>
  <si>
    <r>
      <rPr>
        <sz val="11"/>
        <color rgb="FF000000"/>
        <rFont val="Calibri"/>
        <family val="2"/>
        <charset val="238"/>
      </rPr>
      <t xml:space="preserve"> Počet hodin odpracovaných osobami v jiném než </t>
    </r>
    <r>
      <rPr>
        <sz val="11"/>
        <color rgb="FFFFFFFF"/>
        <rFont val="Calibri"/>
        <family val="2"/>
        <charset val="238"/>
      </rPr>
      <t xml:space="preserve">i</t>
    </r>
    <r>
      <rPr>
        <sz val="11"/>
        <color rgb="FF000000"/>
        <rFont val="Calibri"/>
        <family val="2"/>
        <charset val="238"/>
      </rPr>
      <t xml:space="preserve">pracovněprávním vztahu</t>
    </r>
  </si>
  <si>
    <t xml:space="preserve"> Dobrovolných pracovníků</t>
  </si>
  <si>
    <t xml:space="preserve">Počet fyzických osob</t>
  </si>
  <si>
    <t xml:space="preserve"> Počet hodin odpracovaných dobrovolnými pracovníky ročně</t>
  </si>
  <si>
    <t xml:space="preserve">VII. PŘÍJMY, RESP. VÝNOSY</t>
  </si>
  <si>
    <t xml:space="preserve"> Tržby za vlastní výkony (výrobky, služby) a za zboží</t>
  </si>
  <si>
    <t xml:space="preserve">   z toho výnosy (příjmy) z hlavní činnosti</t>
  </si>
  <si>
    <t xml:space="preserve">Číslo v ř. 0702 musí být menší nebo se rovná ř. 0701.</t>
  </si>
  <si>
    <t xml:space="preserve"> Příspěvky, dotace a granty na provoz ze stát. rozpočtu</t>
  </si>
  <si>
    <t xml:space="preserve">Například dotace VISK</t>
  </si>
  <si>
    <t xml:space="preserve"> Příspěvky, dotace a granty na provoz z rozpočtu kraje</t>
  </si>
  <si>
    <t xml:space="preserve">Například dotace na regionální funkce</t>
  </si>
  <si>
    <t xml:space="preserve"> Příspěvky, dotace a granty na provoz z rozpočtu obce</t>
  </si>
  <si>
    <t xml:space="preserve"> Příspěvky, dotace a granty na provoz od ostat. subjektů</t>
  </si>
  <si>
    <t xml:space="preserve"> Příspěvky, dotace a granty na provoz ze zahraničí</t>
  </si>
  <si>
    <t xml:space="preserve">   z toho z fondů EU</t>
  </si>
  <si>
    <t xml:space="preserve">Číslo v ř. 0708 musí být menší nebo se rovná ř. 0707.</t>
  </si>
  <si>
    <t xml:space="preserve"> Dary a sponzorské příspěvky</t>
  </si>
  <si>
    <t xml:space="preserve"> Ostatní provozní výnosy výše neuvedené</t>
  </si>
  <si>
    <t xml:space="preserve"> Příjmy (výnosy) celkem 
 (součet ř. 0701 + ř. 0703 až 0707 + ř. 0709 + ř. 0710)</t>
  </si>
  <si>
    <t xml:space="preserve"> Dotace a granty na investice ze státního rozpočtu</t>
  </si>
  <si>
    <t xml:space="preserve"> Dotace a granty na investice z rozpočtu kraje</t>
  </si>
  <si>
    <t xml:space="preserve"> Dotace a granty na investice z rozpočtu obce</t>
  </si>
  <si>
    <t xml:space="preserve"> Dotace a granty na investice od ostatních subjektů</t>
  </si>
  <si>
    <t xml:space="preserve"> Dotace a granty na investice ze zahraničí</t>
  </si>
  <si>
    <t xml:space="preserve">Číslo v ř. 0717 musí být menší nebo se rovná ř. 0716.</t>
  </si>
  <si>
    <t xml:space="preserve"> Dotace a granty na investice celkem 
 (součet ř. 0712 až 0716)</t>
  </si>
  <si>
    <t xml:space="preserve">VIII. VÝDAJE, RESP. NÁKLADY </t>
  </si>
  <si>
    <t xml:space="preserve"> Spotřeba materiálu, energie, zboží a služeb</t>
  </si>
  <si>
    <t xml:space="preserve">Uvede se vše včetně nákladů na knihovní fond.</t>
  </si>
  <si>
    <t xml:space="preserve">   z toho nájmy</t>
  </si>
  <si>
    <t xml:space="preserve">Číslo v ř. 0802 musí být menší nebo rovno ř. 0801 mínus ř. 0808.</t>
  </si>
  <si>
    <t xml:space="preserve"> Osobní náklady (součet ř. 0804 až 0807)</t>
  </si>
  <si>
    <t xml:space="preserve">Automatický součet ř. 0804 + 0805 + 0806 + 0807</t>
  </si>
  <si>
    <r>
      <rPr>
        <sz val="11"/>
        <color rgb="FF000000"/>
        <rFont val="Calibri"/>
        <family val="2"/>
        <charset val="238"/>
      </rPr>
      <t xml:space="preserve">v tom 
</t>
    </r>
    <r>
      <rPr>
        <sz val="10"/>
        <color rgb="FF000000"/>
        <rFont val="Calibri"/>
        <family val="2"/>
        <charset val="238"/>
      </rPr>
      <t xml:space="preserve">(z řádku 0803)</t>
    </r>
  </si>
  <si>
    <t xml:space="preserve"> mzdy (resp. platy)</t>
  </si>
  <si>
    <t xml:space="preserve"> ostatní osobní náklady</t>
  </si>
  <si>
    <t xml:space="preserve"> náklady na zdravotní a sociální pojištění</t>
  </si>
  <si>
    <t xml:space="preserve"> zákonné sociální náklady</t>
  </si>
  <si>
    <t xml:space="preserve"> Náklady na pořízení knihovního fondu celkem 
 (z ř. 0801 včetně periodik a pořízení licencí 
 na elektronické zdroje)</t>
  </si>
  <si>
    <t xml:space="preserve">Číslo v ř. 0808 musí být větší nebo rovno součtu ř. 0809 + 0810 a zároveň jsou tyto náklady už zahrnuty i v ř. 0801.</t>
  </si>
  <si>
    <t xml:space="preserve">z toho</t>
  </si>
  <si>
    <t xml:space="preserve"> nákup a předplatné periodik</t>
  </si>
  <si>
    <t xml:space="preserve"> nákup a pořízení licencí na elektronické zdroje</t>
  </si>
  <si>
    <t xml:space="preserve"> Daně a poplatky (bez daně z příjmů)</t>
  </si>
  <si>
    <t xml:space="preserve"> Daň z příjmů (účt. skupina 59)</t>
  </si>
  <si>
    <t xml:space="preserve"> Odpisy dlouhodobého majetku</t>
  </si>
  <si>
    <t xml:space="preserve">Pokud má knihovna investiční výdaje v ř. 0817, musí vykázat i odpisy v ř. 0813.</t>
  </si>
  <si>
    <t xml:space="preserve"> Ostatní provozní náklady výše neuvedené</t>
  </si>
  <si>
    <t xml:space="preserve"> Výdaje (náklady) celkem 
 (součet ř. 0801 + ř. 0803 + ř. 0811 až 0814)</t>
  </si>
  <si>
    <t xml:space="preserve">Kontrola ve sloupci vpravo: Kladné číslo signalizuje nevyčerpané příjmy. Záporné číslo signalizuje, že výdaje byly vyšší než příjmy.</t>
  </si>
  <si>
    <t xml:space="preserve">   z toho výdaje na hlavní činnost (z ř. 0815)</t>
  </si>
  <si>
    <t xml:space="preserve">Číslo musí být menší nebo rovno ř. 0815</t>
  </si>
  <si>
    <t xml:space="preserve"> Investiční výdaje (na hmotný a nehmotný majetek) 
 celkem (součet ř. 818 a 819)</t>
  </si>
  <si>
    <r>
      <rPr>
        <sz val="11"/>
        <color rgb="FF000000"/>
        <rFont val="Calibri"/>
        <family val="2"/>
        <charset val="238"/>
      </rPr>
      <t xml:space="preserve">v tom                 </t>
    </r>
    <r>
      <rPr>
        <sz val="10"/>
        <color rgb="FF000000"/>
        <rFont val="Calibri"/>
        <family val="2"/>
        <charset val="238"/>
      </rPr>
      <t xml:space="preserve">  (z řádku 0817)</t>
    </r>
  </si>
  <si>
    <t xml:space="preserve"> hmotný majetek</t>
  </si>
  <si>
    <t xml:space="preserve"> nehmotný majetek</t>
  </si>
  <si>
    <t xml:space="preserve">Správně vložená data = ve sloupci nejsou upozornění na chyby, sloupec je prázdný.</t>
  </si>
  <si>
    <t xml:space="preserve"> Ministerstvo kultury, POB 119</t>
  </si>
  <si>
    <t xml:space="preserve"> </t>
  </si>
  <si>
    <t xml:space="preserve"> Kult (MK)  12-01</t>
  </si>
  <si>
    <t xml:space="preserve">120 21 PRAHA 2</t>
  </si>
  <si>
    <t xml:space="preserve"> Vyplněný výkaz doručte do 16. 2. 2026</t>
  </si>
  <si>
    <t xml:space="preserve">Schváleno ČSÚ pro Ministerstvo kultury</t>
  </si>
  <si>
    <t xml:space="preserve">ČV 111/25 ze dne 19. 9. 2024</t>
  </si>
  <si>
    <t xml:space="preserve"> Roční výkaz o knihovně</t>
  </si>
  <si>
    <t xml:space="preserve">za rok 2025</t>
  </si>
  <si>
    <t xml:space="preserve">Výkaz je součástí Programu statistických zjišťování na rok 2025. Ochrana důvěrnosti údajů je zaručena zákonem č. 89/1995 Sb., o státní statistické službě, ve znění</t>
  </si>
  <si>
    <t xml:space="preserve">pozdějších předpisů. Údaje se zjišťují pro potřebu Ministerstva kultury, které odpovídá za jejich ochranu. Zpravodajská jednotka je povinna poskytnout všechny</t>
  </si>
  <si>
    <t xml:space="preserve"> požadované údaje. Děkujeme za spolupráci.</t>
  </si>
  <si>
    <t xml:space="preserve"> Název zpravodajské jednotky (včetně obce/města působení)</t>
  </si>
  <si>
    <t xml:space="preserve">Právní forma zpravodajské jednotky (zakroužkuje se odpovídající právní forma)</t>
  </si>
  <si>
    <t xml:space="preserve"> Organizační složka státu dle zák. č. 219/2000 Sb.*</t>
  </si>
  <si>
    <t xml:space="preserve">11</t>
  </si>
  <si>
    <t xml:space="preserve"> Organizační složka kraje dle zák. č.  129/2000 Sb.*</t>
  </si>
  <si>
    <t xml:space="preserve">12</t>
  </si>
  <si>
    <t xml:space="preserve"> Organizační složka obce dle zák. č.  128/2000 Sb.*</t>
  </si>
  <si>
    <t xml:space="preserve">13</t>
  </si>
  <si>
    <t xml:space="preserve"> IČO</t>
  </si>
  <si>
    <t xml:space="preserve">Evid. č. knihovny na MK</t>
  </si>
  <si>
    <t xml:space="preserve"> Organizační složka hl. m. Prahy dle zák. č. 131/2000 Sb.*</t>
  </si>
  <si>
    <t xml:space="preserve">14</t>
  </si>
  <si>
    <t xml:space="preserve"> Adresa</t>
  </si>
  <si>
    <t xml:space="preserve"> Státní příspěvková organizace dle zák. č. 219/2000 Sb.*</t>
  </si>
  <si>
    <t xml:space="preserve"> Příspěvková organizace kraje dle zák. č. 129/2000 Sb.*</t>
  </si>
  <si>
    <t xml:space="preserve"> Příspěvková organizace obce dle zák. č. 128/2000 Sb.*</t>
  </si>
  <si>
    <t xml:space="preserve"> Telefon</t>
  </si>
  <si>
    <t xml:space="preserve"> Příspěvková organizace hl. m. Prahy dle zák. č. 131/2000 Sb.*</t>
  </si>
  <si>
    <t xml:space="preserve"> Kraj</t>
  </si>
  <si>
    <t xml:space="preserve"> Jiná (uvést jmenovitě)</t>
  </si>
  <si>
    <t xml:space="preserve"> www stránky ZJ</t>
  </si>
  <si>
    <t xml:space="preserve"> * ve znění pozdějších předpisů</t>
  </si>
  <si>
    <t xml:space="preserve"> E-mail</t>
  </si>
  <si>
    <r>
      <rPr>
        <b val="true"/>
        <sz val="8"/>
        <rFont val="Calibri"/>
        <family val="2"/>
        <charset val="238"/>
      </rPr>
      <t xml:space="preserve"> Název zřizovatele </t>
    </r>
    <r>
      <rPr>
        <b val="true"/>
        <sz val="7"/>
        <rFont val="Calibri"/>
        <family val="2"/>
        <charset val="238"/>
      </rPr>
      <t xml:space="preserve">(vyplní se slovně)</t>
    </r>
  </si>
  <si>
    <t xml:space="preserve">Č.ř.</t>
  </si>
  <si>
    <r>
      <rPr>
        <b val="true"/>
        <sz val="8"/>
        <rFont val="Calibri"/>
        <family val="2"/>
        <charset val="238"/>
      </rPr>
      <t xml:space="preserve"> Velikost obsluhované populace</t>
    </r>
    <r>
      <rPr>
        <b val="true"/>
        <vertAlign val="superscript"/>
        <sz val="8"/>
        <rFont val="Calibri"/>
        <family val="2"/>
        <charset val="238"/>
      </rPr>
      <t xml:space="preserve"> 1</t>
    </r>
  </si>
  <si>
    <t xml:space="preserve"> Bezbariérový přístup (označte X)</t>
  </si>
  <si>
    <t xml:space="preserve">Ano</t>
  </si>
  <si>
    <t xml:space="preserve">Ne</t>
  </si>
  <si>
    <r>
      <rPr>
        <sz val="7.5"/>
        <color rgb="FF000000"/>
        <rFont val="Calibri"/>
        <family val="2"/>
        <charset val="238"/>
      </rPr>
      <t xml:space="preserve"> Výpůjčky celkem
 (fyzické + online,</t>
    </r>
    <r>
      <rPr>
        <b val="true"/>
        <sz val="7.5"/>
        <color rgb="FF000000"/>
        <rFont val="Calibri"/>
        <family val="2"/>
        <charset val="238"/>
      </rPr>
      <t xml:space="preserve"> ř. 0302 + 0510+ 0511</t>
    </r>
    <r>
      <rPr>
        <sz val="7.5"/>
        <color rgb="FF000000"/>
        <rFont val="Calibri"/>
        <family val="2"/>
        <charset val="238"/>
      </rPr>
      <t xml:space="preserve">)</t>
    </r>
  </si>
  <si>
    <r>
      <rPr>
        <vertAlign val="superscript"/>
        <sz val="5.4"/>
        <rFont val="Calibri"/>
        <family val="2"/>
        <charset val="238"/>
      </rPr>
      <t xml:space="preserve">1</t>
    </r>
    <r>
      <rPr>
        <sz val="5.4"/>
        <rFont val="Calibri"/>
        <family val="2"/>
        <charset val="238"/>
      </rPr>
      <t xml:space="preserve"> Obsluhovaná populace=počet obyvatel okruhu působnosti knihovny,tj. počet obyvatel samostatné obecní resp. městské části (</t>
    </r>
    <r>
      <rPr>
        <b val="true"/>
        <sz val="5.4"/>
        <rFont val="Calibri"/>
        <family val="2"/>
        <charset val="238"/>
      </rPr>
      <t xml:space="preserve">včetně cizinců s pobytem na obsluhovaném území</t>
    </r>
    <r>
      <rPr>
        <sz val="5.4"/>
        <rFont val="Calibri"/>
        <family val="2"/>
        <charset val="238"/>
      </rPr>
      <t xml:space="preserve">), pro jejíž obyvatele je vykazující knihovna zřízena k 31.12.</t>
    </r>
    <r>
      <rPr>
        <sz val="5.4"/>
        <color rgb="FFFFFFFF"/>
        <rFont val="Calibri"/>
        <family val="2"/>
        <charset val="238"/>
      </rPr>
      <t xml:space="preserve"> </t>
    </r>
    <r>
      <rPr>
        <sz val="5.4"/>
        <rFont val="Calibri"/>
        <family val="2"/>
        <charset val="238"/>
      </rPr>
      <t xml:space="preserve">(http://www.mvcr.cz/clanek/statistiky-pocty-obyvatel-v-obcich.aspx).</t>
    </r>
  </si>
  <si>
    <r>
      <rPr>
        <sz val="7.5"/>
        <color rgb="FF000000"/>
        <rFont val="Calibri"/>
        <family val="2"/>
        <charset val="238"/>
      </rPr>
      <t xml:space="preserve"> Primární absenční a prezenční výpůjčky fyzických dokumentů                  </t>
    </r>
    <r>
      <rPr>
        <sz val="7.5"/>
        <color rgb="FFFFFFFF"/>
        <rFont val="Calibri"/>
        <family val="2"/>
        <charset val="238"/>
      </rPr>
      <t xml:space="preserve">i</t>
    </r>
    <r>
      <rPr>
        <sz val="7.5"/>
        <color rgb="FF000000"/>
        <rFont val="Calibri"/>
        <family val="2"/>
        <charset val="238"/>
      </rPr>
      <t xml:space="preserve">celkem (</t>
    </r>
    <r>
      <rPr>
        <b val="true"/>
        <sz val="7.5"/>
        <color rgb="FF000000"/>
        <rFont val="Calibri"/>
        <family val="2"/>
        <charset val="238"/>
      </rPr>
      <t xml:space="preserve">součet ř. 0303 až 0316</t>
    </r>
    <r>
      <rPr>
        <sz val="7.5"/>
        <color rgb="FF000000"/>
        <rFont val="Calibri"/>
        <family val="2"/>
        <charset val="238"/>
      </rPr>
      <t xml:space="preserve">) bez prolongací</t>
    </r>
  </si>
  <si>
    <r>
      <rPr>
        <sz val="8"/>
        <color rgb="FF000000"/>
        <rFont val="Calibri"/>
        <family val="2"/>
        <charset val="238"/>
      </rPr>
      <t xml:space="preserve">v tom (z řádku </t>
    </r>
    <r>
      <rPr>
        <b val="true"/>
        <sz val="8"/>
        <color rgb="FF000000"/>
        <rFont val="Calibri"/>
        <family val="2"/>
        <charset val="238"/>
      </rPr>
      <t xml:space="preserve">0302</t>
    </r>
    <r>
      <rPr>
        <sz val="8"/>
        <color rgb="FF000000"/>
        <rFont val="Calibri"/>
        <family val="2"/>
        <charset val="238"/>
      </rPr>
      <t xml:space="preserve">)</t>
    </r>
  </si>
  <si>
    <r>
      <rPr>
        <sz val="7"/>
        <rFont val="Calibri"/>
        <family val="2"/>
        <charset val="238"/>
      </rPr>
      <t xml:space="preserve">naučná literatura dospělým uživatelům (</t>
    </r>
    <r>
      <rPr>
        <b val="true"/>
        <sz val="7"/>
        <rFont val="Calibri"/>
        <family val="2"/>
        <charset val="238"/>
      </rPr>
      <t xml:space="preserve">knihy</t>
    </r>
    <r>
      <rPr>
        <sz val="7"/>
        <rFont val="Calibri"/>
        <family val="2"/>
        <charset val="238"/>
      </rPr>
      <t xml:space="preserve">)</t>
    </r>
  </si>
  <si>
    <r>
      <rPr>
        <sz val="7"/>
        <rFont val="Calibri"/>
        <family val="2"/>
        <charset val="238"/>
      </rPr>
      <t xml:space="preserve">krásná literatura dospělým uživatelům (</t>
    </r>
    <r>
      <rPr>
        <b val="true"/>
        <sz val="7"/>
        <rFont val="Calibri"/>
        <family val="2"/>
        <charset val="238"/>
      </rPr>
      <t xml:space="preserve">knihy</t>
    </r>
    <r>
      <rPr>
        <sz val="7"/>
        <rFont val="Calibri"/>
        <family val="2"/>
        <charset val="238"/>
      </rPr>
      <t xml:space="preserve">)</t>
    </r>
  </si>
  <si>
    <r>
      <rPr>
        <sz val="7"/>
        <rFont val="Calibri"/>
        <family val="2"/>
        <charset val="238"/>
      </rPr>
      <t xml:space="preserve">naučná literatura dětem (</t>
    </r>
    <r>
      <rPr>
        <b val="true"/>
        <sz val="7"/>
        <rFont val="Calibri"/>
        <family val="2"/>
        <charset val="238"/>
      </rPr>
      <t xml:space="preserve">knihy</t>
    </r>
    <r>
      <rPr>
        <sz val="7"/>
        <rFont val="Calibri"/>
        <family val="2"/>
        <charset val="238"/>
      </rPr>
      <t xml:space="preserve">)</t>
    </r>
  </si>
  <si>
    <r>
      <rPr>
        <sz val="7"/>
        <rFont val="Calibri"/>
        <family val="2"/>
        <charset val="238"/>
      </rPr>
      <t xml:space="preserve">krásná literatura dětem (</t>
    </r>
    <r>
      <rPr>
        <b val="true"/>
        <sz val="7"/>
        <rFont val="Calibri"/>
        <family val="2"/>
        <charset val="238"/>
      </rPr>
      <t xml:space="preserve">knihy</t>
    </r>
    <r>
      <rPr>
        <sz val="7"/>
        <rFont val="Calibri"/>
        <family val="2"/>
        <charset val="238"/>
      </rPr>
      <t xml:space="preserve">)</t>
    </r>
  </si>
  <si>
    <r>
      <rPr>
        <sz val="7.5"/>
        <color rgb="FF000000"/>
        <rFont val="Calibri"/>
        <family val="2"/>
        <charset val="238"/>
      </rPr>
      <t xml:space="preserve"> Stav knihovního fondu celkem k 31. 12. </t>
    </r>
    <r>
      <rPr>
        <b val="true"/>
        <sz val="7.5"/>
        <color rgb="FF000000"/>
        <rFont val="Calibri"/>
        <family val="2"/>
        <charset val="238"/>
      </rPr>
      <t xml:space="preserve">min. roku</t>
    </r>
  </si>
  <si>
    <r>
      <rPr>
        <sz val="7.5"/>
        <color rgb="FF000000"/>
        <rFont val="Calibri"/>
        <family val="2"/>
        <charset val="238"/>
      </rPr>
      <t xml:space="preserve"> Knihovní jednotky celkem k 31. 12. </t>
    </r>
    <r>
      <rPr>
        <b val="true"/>
        <sz val="7.5"/>
        <color rgb="FF000000"/>
        <rFont val="Calibri"/>
        <family val="2"/>
        <charset val="238"/>
      </rPr>
      <t xml:space="preserve">sledovaného roku</t>
    </r>
    <r>
      <rPr>
        <vertAlign val="superscript"/>
        <sz val="7.5"/>
        <color rgb="FF000000"/>
        <rFont val="Calibri"/>
        <family val="2"/>
        <charset val="238"/>
      </rPr>
      <t xml:space="preserve"> 2</t>
    </r>
    <r>
      <rPr>
        <sz val="7.5"/>
        <color rgb="FF000000"/>
        <rFont val="Calibri"/>
        <family val="2"/>
        <charset val="238"/>
      </rPr>
      <t xml:space="preserve"> 
</t>
    </r>
    <r>
      <rPr>
        <b val="true"/>
        <sz val="7.5"/>
        <color rgb="FF000000"/>
        <rFont val="Calibri"/>
        <family val="2"/>
        <charset val="238"/>
      </rPr>
      <t xml:space="preserve"> (součet ř. 0103 až 0113)</t>
    </r>
  </si>
  <si>
    <r>
      <rPr>
        <sz val="8"/>
        <rFont val="Calibri"/>
        <family val="2"/>
        <charset val="238"/>
      </rPr>
      <t xml:space="preserve">v tom (z řádku </t>
    </r>
    <r>
      <rPr>
        <b val="true"/>
        <sz val="8"/>
        <rFont val="Calibri"/>
        <family val="2"/>
        <charset val="238"/>
      </rPr>
      <t xml:space="preserve">0102</t>
    </r>
    <r>
      <rPr>
        <sz val="8"/>
        <rFont val="Calibri"/>
        <family val="2"/>
        <charset val="238"/>
      </rPr>
      <t xml:space="preserve">)</t>
    </r>
  </si>
  <si>
    <t xml:space="preserve"> naučná literatura</t>
  </si>
  <si>
    <t xml:space="preserve"> krásná literatura</t>
  </si>
  <si>
    <t xml:space="preserve">tistěné hudebniny</t>
  </si>
  <si>
    <t xml:space="preserve"> historické dokumenty</t>
  </si>
  <si>
    <t xml:space="preserve"> mikrografické dokumenty</t>
  </si>
  <si>
    <t xml:space="preserve"> kartografické dokumenty</t>
  </si>
  <si>
    <t xml:space="preserve"> tištěné hudebniny</t>
  </si>
  <si>
    <t xml:space="preserve"> zvukové</t>
  </si>
  <si>
    <t xml:space="preserve"> zvukově obrazové</t>
  </si>
  <si>
    <r>
      <rPr>
        <sz val="8"/>
        <color rgb="FF000000"/>
        <rFont val="Calibri"/>
        <family val="2"/>
        <charset val="238"/>
      </rPr>
      <t xml:space="preserve"> Prezenční výpůjčky evidované (</t>
    </r>
    <r>
      <rPr>
        <b val="true"/>
        <sz val="8"/>
        <color rgb="FF000000"/>
        <rFont val="Calibri"/>
        <family val="2"/>
        <charset val="238"/>
      </rPr>
      <t xml:space="preserve">z ř. 0302</t>
    </r>
    <r>
      <rPr>
        <sz val="8"/>
        <color rgb="FF000000"/>
        <rFont val="Calibri"/>
        <family val="2"/>
        <charset val="238"/>
      </rPr>
      <t xml:space="preserve">) </t>
    </r>
    <r>
      <rPr>
        <vertAlign val="superscript"/>
        <sz val="8"/>
        <color rgb="FF000000"/>
        <rFont val="Calibri"/>
        <family val="2"/>
        <charset val="238"/>
      </rPr>
      <t xml:space="preserve">5</t>
    </r>
  </si>
  <si>
    <t xml:space="preserve"> obrazové</t>
  </si>
  <si>
    <t xml:space="preserve"> elektronické dokumenty</t>
  </si>
  <si>
    <t xml:space="preserve"> jiné</t>
  </si>
  <si>
    <t xml:space="preserve">Meziknihovní 
výpůjční 
služba v rámci 
státu</t>
  </si>
  <si>
    <t xml:space="preserve"> kladně vyřízených požadavků z jiných                 knihoven</t>
  </si>
  <si>
    <t xml:space="preserve"> Počet knihovních jednotek ve volném výběru</t>
  </si>
  <si>
    <r>
      <rPr>
        <sz val="7.5"/>
        <rFont val="Calibri"/>
        <family val="2"/>
        <charset val="238"/>
      </rPr>
      <t xml:space="preserve"> Přírůstky</t>
    </r>
    <r>
      <rPr>
        <vertAlign val="superscript"/>
        <sz val="7.5"/>
        <rFont val="Calibri"/>
        <family val="2"/>
        <charset val="238"/>
      </rPr>
      <t xml:space="preserve"> 3</t>
    </r>
  </si>
  <si>
    <t xml:space="preserve"> kladně vyřízených požadavků zaslaných 
 jiným knihovnám</t>
  </si>
  <si>
    <r>
      <rPr>
        <sz val="7.5"/>
        <rFont val="Calibri"/>
        <family val="2"/>
        <charset val="238"/>
      </rPr>
      <t xml:space="preserve"> Úbytky</t>
    </r>
    <r>
      <rPr>
        <vertAlign val="superscript"/>
        <sz val="7.5"/>
        <rFont val="Calibri"/>
        <family val="2"/>
        <charset val="238"/>
      </rPr>
      <t xml:space="preserve"> 4</t>
    </r>
  </si>
  <si>
    <t xml:space="preserve">Výměnné 
fondy</t>
  </si>
  <si>
    <t xml:space="preserve"> svazků půjčených jiným knihovnám</t>
  </si>
  <si>
    <t xml:space="preserve"> svazků půjčených od jiných knihoven</t>
  </si>
  <si>
    <r>
      <rPr>
        <sz val="7"/>
        <rFont val="Calibri"/>
        <family val="2"/>
        <charset val="238"/>
      </rPr>
      <t xml:space="preserve"> Profesní vzdělávání odborných zaměstnanců knihovny 
 (počet zaměstnanců – </t>
    </r>
    <r>
      <rPr>
        <b val="true"/>
        <sz val="7"/>
        <rFont val="Calibri"/>
        <family val="2"/>
        <charset val="238"/>
      </rPr>
      <t xml:space="preserve">fyzické osoby</t>
    </r>
    <r>
      <rPr>
        <sz val="7"/>
        <rFont val="Calibri"/>
        <family val="2"/>
        <charset val="238"/>
      </rPr>
      <t xml:space="preserve">, kteří se vzdělávali </t>
    </r>
    <r>
      <rPr>
        <b val="true"/>
        <sz val="7"/>
        <rFont val="Calibri"/>
        <family val="2"/>
        <charset val="238"/>
      </rPr>
      <t xml:space="preserve">k 31. 12.</t>
    </r>
    <r>
      <rPr>
        <sz val="7"/>
        <rFont val="Calibri"/>
        <family val="2"/>
        <charset val="238"/>
      </rPr>
      <t xml:space="preserve">)</t>
    </r>
  </si>
  <si>
    <r>
      <rPr>
        <sz val="7"/>
        <color rgb="FF000000"/>
        <rFont val="Calibri"/>
        <family val="2"/>
        <charset val="238"/>
      </rPr>
      <t xml:space="preserve"> Profesní vzdělávání odborných zaměstnanců knihovny 
 (</t>
    </r>
    <r>
      <rPr>
        <b val="true"/>
        <sz val="7"/>
        <color rgb="FF000000"/>
        <rFont val="Calibri"/>
        <family val="2"/>
        <charset val="238"/>
      </rPr>
      <t xml:space="preserve">počet hodin celkem k 31. 12.</t>
    </r>
    <r>
      <rPr>
        <sz val="7"/>
        <color rgb="FF000000"/>
        <rFont val="Calibri"/>
        <family val="2"/>
        <charset val="238"/>
      </rPr>
      <t xml:space="preserve">)</t>
    </r>
  </si>
  <si>
    <r>
      <rPr>
        <sz val="7"/>
        <rFont val="Calibri"/>
        <family val="2"/>
        <charset val="238"/>
      </rPr>
      <t xml:space="preserve">  z toho 
</t>
    </r>
    <r>
      <rPr>
        <sz val="6"/>
        <rFont val="Calibri"/>
        <family val="2"/>
        <charset val="238"/>
      </rPr>
      <t xml:space="preserve">(z </t>
    </r>
    <r>
      <rPr>
        <b val="true"/>
        <sz val="6"/>
        <rFont val="Calibri"/>
        <family val="2"/>
        <charset val="238"/>
      </rPr>
      <t xml:space="preserve">ř.0201</t>
    </r>
    <r>
      <rPr>
        <sz val="6"/>
        <rFont val="Calibri"/>
        <family val="2"/>
        <charset val="238"/>
      </rPr>
      <t xml:space="preserve">)</t>
    </r>
  </si>
  <si>
    <t xml:space="preserve"> uživatelé registrovaní online</t>
  </si>
  <si>
    <r>
      <rPr>
        <sz val="7"/>
        <rFont val="Calibri"/>
        <family val="2"/>
        <charset val="238"/>
      </rPr>
      <t xml:space="preserve"> Počet odborných zaměstnanců (</t>
    </r>
    <r>
      <rPr>
        <b val="true"/>
        <sz val="7"/>
        <rFont val="Calibri"/>
        <family val="2"/>
        <charset val="238"/>
      </rPr>
      <t xml:space="preserve">fyzické osoby</t>
    </r>
    <r>
      <rPr>
        <sz val="7"/>
        <rFont val="Calibri"/>
        <family val="2"/>
        <charset val="238"/>
      </rPr>
      <t xml:space="preserve">), 
 kteří splnili standard vzdělávání </t>
    </r>
    <r>
      <rPr>
        <b val="true"/>
        <sz val="7"/>
        <rFont val="Calibri"/>
        <family val="2"/>
        <charset val="238"/>
      </rPr>
      <t xml:space="preserve">k 31. 12.</t>
    </r>
    <r>
      <rPr>
        <sz val="7"/>
        <rFont val="Calibri"/>
        <family val="2"/>
        <charset val="238"/>
      </rPr>
      <t xml:space="preserve">)</t>
    </r>
  </si>
  <si>
    <r>
      <rPr>
        <sz val="7"/>
        <color rgb="FF000000"/>
        <rFont val="Calibri"/>
        <family val="2"/>
        <charset val="238"/>
      </rPr>
      <t xml:space="preserve"> registrovaní uživatelé </t>
    </r>
    <r>
      <rPr>
        <b val="true"/>
        <sz val="7"/>
        <color rgb="FF000000"/>
        <rFont val="Calibri"/>
        <family val="2"/>
        <charset val="238"/>
      </rPr>
      <t xml:space="preserve">do 15 let</t>
    </r>
  </si>
  <si>
    <t xml:space="preserve"> Návštěvníci celkem (fyzické + online, ř. 0205 + ř. 0209)</t>
  </si>
  <si>
    <r>
      <rPr>
        <sz val="7"/>
        <color rgb="FF000000"/>
        <rFont val="Calibri"/>
        <family val="2"/>
        <charset val="238"/>
      </rPr>
      <t xml:space="preserve"> Kulturní, komunitní a volnočasové akce pro veřejnost včetně 
 těch, kde knihovna není hlavní pořadatel 
 (</t>
    </r>
    <r>
      <rPr>
        <b val="true"/>
        <sz val="7"/>
        <color rgb="FF000000"/>
        <rFont val="Calibri"/>
        <family val="2"/>
        <charset val="238"/>
      </rPr>
      <t xml:space="preserve">besedy, výstavy, aj.</t>
    </r>
    <r>
      <rPr>
        <sz val="7"/>
        <color rgb="FF000000"/>
        <rFont val="Calibri"/>
        <family val="2"/>
        <charset val="238"/>
      </rPr>
      <t xml:space="preserve">)</t>
    </r>
  </si>
  <si>
    <r>
      <rPr>
        <sz val="7"/>
        <color rgb="FF000000"/>
        <rFont val="Calibri"/>
        <family val="2"/>
        <charset val="238"/>
      </rPr>
      <t xml:space="preserve"> Návštěvníci knihovny (</t>
    </r>
    <r>
      <rPr>
        <sz val="6.5"/>
        <color rgb="FF000000"/>
        <rFont val="Calibri"/>
        <family val="2"/>
        <charset val="238"/>
      </rPr>
      <t xml:space="preserve">fyzické návštěvy, součet ř. 0206 až 0208</t>
    </r>
    <r>
      <rPr>
        <sz val="7"/>
        <color rgb="FF000000"/>
        <rFont val="Calibri"/>
        <family val="2"/>
        <charset val="238"/>
      </rPr>
      <t xml:space="preserve">)</t>
    </r>
  </si>
  <si>
    <r>
      <rPr>
        <sz val="7"/>
        <color rgb="FF000000"/>
        <rFont val="Calibri"/>
        <family val="2"/>
        <charset val="238"/>
      </rPr>
      <t xml:space="preserve">v tom 
(z </t>
    </r>
    <r>
      <rPr>
        <b val="true"/>
        <sz val="7"/>
        <color rgb="FF000000"/>
        <rFont val="Calibri"/>
        <family val="2"/>
        <charset val="238"/>
      </rPr>
      <t xml:space="preserve">ř. 0205</t>
    </r>
    <r>
      <rPr>
        <sz val="7"/>
        <color rgb="FF000000"/>
        <rFont val="Calibri"/>
        <family val="2"/>
        <charset val="238"/>
      </rPr>
      <t xml:space="preserve">)</t>
    </r>
  </si>
  <si>
    <t xml:space="preserve"> návštěvníci půjčoven a studoven</t>
  </si>
  <si>
    <r>
      <rPr>
        <sz val="7"/>
        <color rgb="FF000000"/>
        <rFont val="Calibri"/>
        <family val="2"/>
        <charset val="238"/>
      </rPr>
      <t xml:space="preserve">  z toho (z </t>
    </r>
    <r>
      <rPr>
        <b val="true"/>
        <sz val="7"/>
        <color rgb="FF000000"/>
        <rFont val="Calibri"/>
        <family val="2"/>
        <charset val="238"/>
      </rPr>
      <t xml:space="preserve">ř. 0408</t>
    </r>
    <r>
      <rPr>
        <sz val="7"/>
        <color rgb="FF000000"/>
        <rFont val="Calibri"/>
        <family val="2"/>
        <charset val="238"/>
      </rPr>
      <t xml:space="preserve">) online (</t>
    </r>
    <r>
      <rPr>
        <b val="true"/>
        <sz val="7"/>
        <color rgb="FF000000"/>
        <rFont val="Calibri"/>
        <family val="2"/>
        <charset val="238"/>
      </rPr>
      <t xml:space="preserve">virtuální</t>
    </r>
    <r>
      <rPr>
        <sz val="7"/>
        <color rgb="FF000000"/>
        <rFont val="Calibri"/>
        <family val="2"/>
        <charset val="238"/>
      </rPr>
      <t xml:space="preserve">) kulturní, komunitní 
  a volnočasové akce pro veřejnost</t>
    </r>
  </si>
  <si>
    <t xml:space="preserve"> návštěvníci kulturních, komunitních a volnočasových 
 akcí pro veřejnost včetně těch, kde knihovna není 
 hlavní pořadatel</t>
  </si>
  <si>
    <t xml:space="preserve">  Vzdělávací akce (semináře, kurzy, aj.)</t>
  </si>
  <si>
    <t xml:space="preserve"> návštěvníci vzdělávacích akcí</t>
  </si>
  <si>
    <r>
      <rPr>
        <sz val="7"/>
        <color rgb="FF000000"/>
        <rFont val="Calibri"/>
        <family val="2"/>
        <charset val="238"/>
      </rPr>
      <t xml:space="preserve">  z toho (z </t>
    </r>
    <r>
      <rPr>
        <b val="true"/>
        <sz val="7"/>
        <color rgb="FF000000"/>
        <rFont val="Calibri"/>
        <family val="2"/>
        <charset val="238"/>
      </rPr>
      <t xml:space="preserve">ř. 0410</t>
    </r>
    <r>
      <rPr>
        <sz val="7"/>
        <color rgb="FF000000"/>
        <rFont val="Calibri"/>
        <family val="2"/>
        <charset val="238"/>
      </rPr>
      <t xml:space="preserve">) online (</t>
    </r>
    <r>
      <rPr>
        <b val="true"/>
        <sz val="7"/>
        <color rgb="FF000000"/>
        <rFont val="Calibri"/>
        <family val="2"/>
        <charset val="238"/>
      </rPr>
      <t xml:space="preserve">virtuální</t>
    </r>
    <r>
      <rPr>
        <sz val="7"/>
        <color rgb="FF000000"/>
        <rFont val="Calibri"/>
        <family val="2"/>
        <charset val="238"/>
      </rPr>
      <t xml:space="preserve">) vzdělávací akce</t>
    </r>
  </si>
  <si>
    <r>
      <rPr>
        <sz val="7"/>
        <color rgb="FF000000"/>
        <rFont val="Calibri"/>
        <family val="2"/>
        <charset val="238"/>
      </rPr>
      <t xml:space="preserve"> Návštěvníci on-line služeb 
 (virtuální návštěvy z </t>
    </r>
    <r>
      <rPr>
        <b val="true"/>
        <sz val="7"/>
        <color rgb="FF000000"/>
        <rFont val="Calibri"/>
        <family val="2"/>
        <charset val="238"/>
      </rPr>
      <t xml:space="preserve">ř. 0504 + 0507 + 0512 + 0513</t>
    </r>
    <r>
      <rPr>
        <sz val="7"/>
        <color rgb="FF000000"/>
        <rFont val="Calibri"/>
        <family val="2"/>
        <charset val="238"/>
      </rPr>
      <t xml:space="preserve">)</t>
    </r>
  </si>
  <si>
    <r>
      <rPr>
        <sz val="7"/>
        <color rgb="FF000000"/>
        <rFont val="Calibri"/>
        <family val="2"/>
        <charset val="238"/>
      </rPr>
      <t xml:space="preserve">  z </t>
    </r>
    <r>
      <rPr>
        <b val="true"/>
        <sz val="7"/>
        <color rgb="FF000000"/>
        <rFont val="Calibri"/>
        <family val="2"/>
        <charset val="238"/>
      </rPr>
      <t xml:space="preserve">ř. 0410 a 0411</t>
    </r>
    <r>
      <rPr>
        <sz val="7"/>
        <color rgb="FF000000"/>
        <rFont val="Calibri"/>
        <family val="2"/>
        <charset val="238"/>
      </rPr>
      <t xml:space="preserve"> vzdělávací akce v oblast ICT 
     (inform. a komunikačních technologií)
</t>
    </r>
  </si>
  <si>
    <r>
      <rPr>
        <vertAlign val="superscript"/>
        <sz val="6"/>
        <color rgb="FF000000"/>
        <rFont val="Calibri"/>
        <family val="2"/>
        <charset val="238"/>
      </rPr>
      <t xml:space="preserve">2</t>
    </r>
    <r>
      <rPr>
        <sz val="6"/>
        <color rgb="FF000000"/>
        <rFont val="Calibri"/>
        <family val="2"/>
        <charset val="238"/>
      </rPr>
      <t xml:space="preserve"> V knihovních jednotkách.</t>
    </r>
  </si>
  <si>
    <r>
      <rPr>
        <vertAlign val="superscript"/>
        <sz val="6"/>
        <color rgb="FF000000"/>
        <rFont val="Calibri"/>
        <family val="2"/>
        <charset val="238"/>
      </rPr>
      <t xml:space="preserve">4</t>
    </r>
    <r>
      <rPr>
        <sz val="6"/>
        <color rgb="FF000000"/>
        <rFont val="Calibri"/>
        <family val="2"/>
        <charset val="238"/>
      </rPr>
      <t xml:space="preserve"> Úbytky knihovního fondu v knihovních jednotkách za sledované období celkem.</t>
    </r>
  </si>
  <si>
    <r>
      <rPr>
        <vertAlign val="superscript"/>
        <sz val="6"/>
        <color rgb="FF000000"/>
        <rFont val="Calibri"/>
        <family val="2"/>
        <charset val="238"/>
      </rPr>
      <t xml:space="preserve">3</t>
    </r>
    <r>
      <rPr>
        <sz val="6"/>
        <color rgb="FF000000"/>
        <rFont val="Calibri"/>
        <family val="2"/>
        <charset val="238"/>
      </rPr>
      <t xml:space="preserve"> Přírůstky knihovního fondu v knihovních jednotkách za sledované období celkem.</t>
    </r>
  </si>
  <si>
    <r>
      <rPr>
        <vertAlign val="superscript"/>
        <sz val="6"/>
        <color rgb="FF000000"/>
        <rFont val="Calibri"/>
        <family val="2"/>
        <charset val="238"/>
      </rPr>
      <t xml:space="preserve">5</t>
    </r>
    <r>
      <rPr>
        <sz val="6"/>
        <color rgb="FF000000"/>
        <rFont val="Calibri"/>
        <family val="2"/>
        <charset val="238"/>
      </rPr>
      <t xml:space="preserve"> Vyplňují všechny knihovny.</t>
    </r>
  </si>
  <si>
    <t xml:space="preserve">Dokončení oddíl IV</t>
  </si>
  <si>
    <t xml:space="preserve">Celkem v Kč</t>
  </si>
  <si>
    <r>
      <rPr>
        <sz val="7.5"/>
        <rFont val="Calibri"/>
        <family val="2"/>
        <charset val="238"/>
      </rPr>
      <t xml:space="preserve"> Tržby za vlastní výkony (</t>
    </r>
    <r>
      <rPr>
        <b val="true"/>
        <sz val="7.5"/>
        <rFont val="Calibri"/>
        <family val="2"/>
        <charset val="238"/>
      </rPr>
      <t xml:space="preserve">výrobky, služby</t>
    </r>
    <r>
      <rPr>
        <sz val="7.5"/>
        <rFont val="Calibri"/>
        <family val="2"/>
        <charset val="238"/>
      </rPr>
      <t xml:space="preserve">) a za zboží</t>
    </r>
  </si>
  <si>
    <r>
      <rPr>
        <sz val="7.5"/>
        <color rgb="FF000000"/>
        <rFont val="Calibri"/>
        <family val="2"/>
        <charset val="238"/>
      </rPr>
      <t xml:space="preserve"> Náklad (počet výtisků </t>
    </r>
    <r>
      <rPr>
        <b val="true"/>
        <sz val="7.5"/>
        <color rgb="FF000000"/>
        <rFont val="Calibri"/>
        <family val="2"/>
        <charset val="238"/>
      </rPr>
      <t xml:space="preserve">v ks</t>
    </r>
    <r>
      <rPr>
        <sz val="7.5"/>
        <color rgb="FF000000"/>
        <rFont val="Calibri"/>
        <family val="2"/>
        <charset val="238"/>
      </rPr>
      <t xml:space="preserve">)</t>
    </r>
  </si>
  <si>
    <r>
      <rPr>
        <sz val="7.5"/>
        <rFont val="Calibri"/>
        <family val="2"/>
        <charset val="238"/>
      </rPr>
      <t xml:space="preserve">   z toho výnosy (</t>
    </r>
    <r>
      <rPr>
        <b val="true"/>
        <sz val="7.5"/>
        <rFont val="Calibri"/>
        <family val="2"/>
        <charset val="238"/>
      </rPr>
      <t xml:space="preserve">příjmy</t>
    </r>
    <r>
      <rPr>
        <sz val="7.5"/>
        <rFont val="Calibri"/>
        <family val="2"/>
        <charset val="238"/>
      </rPr>
      <t xml:space="preserve">) z hlavní činnosti</t>
    </r>
  </si>
  <si>
    <r>
      <rPr>
        <sz val="7.5"/>
        <color rgb="FF000000"/>
        <rFont val="Calibri"/>
        <family val="2"/>
        <charset val="238"/>
      </rPr>
      <t xml:space="preserve"> Plocha knihovny pro uživatele </t>
    </r>
    <r>
      <rPr>
        <b val="true"/>
        <sz val="7.5"/>
        <color rgb="FF000000"/>
        <rFont val="Calibri"/>
        <family val="2"/>
        <charset val="238"/>
      </rPr>
      <t xml:space="preserve">v m</t>
    </r>
    <r>
      <rPr>
        <b val="true"/>
        <vertAlign val="superscript"/>
        <sz val="7.5"/>
        <color rgb="FF000000"/>
        <rFont val="Calibri"/>
        <family val="2"/>
        <charset val="238"/>
      </rPr>
      <t xml:space="preserve">2</t>
    </r>
  </si>
  <si>
    <r>
      <rPr>
        <sz val="7.5"/>
        <color rgb="FF000000"/>
        <rFont val="Calibri"/>
        <family val="2"/>
        <charset val="238"/>
      </rPr>
      <t xml:space="preserve"> Počet studijních míst </t>
    </r>
    <r>
      <rPr>
        <b val="true"/>
        <sz val="7.5"/>
        <color rgb="FF000000"/>
        <rFont val="Calibri"/>
        <family val="2"/>
        <charset val="238"/>
      </rPr>
      <t xml:space="preserve">k 31.12.</t>
    </r>
  </si>
  <si>
    <r>
      <rPr>
        <sz val="7"/>
        <color rgb="FF000000"/>
        <rFont val="Calibri"/>
        <family val="2"/>
        <charset val="238"/>
      </rPr>
      <t xml:space="preserve"> Počet počítačů připojených na internet pro uživatele </t>
    </r>
    <r>
      <rPr>
        <b val="true"/>
        <sz val="7"/>
        <color rgb="FF000000"/>
        <rFont val="Calibri"/>
        <family val="2"/>
        <charset val="238"/>
      </rPr>
      <t xml:space="preserve">k 31. 12.</t>
    </r>
  </si>
  <si>
    <t xml:space="preserve">ANO</t>
  </si>
  <si>
    <t xml:space="preserve">NE</t>
  </si>
  <si>
    <r>
      <rPr>
        <sz val="7.5"/>
        <rFont val="Calibri"/>
        <family val="2"/>
        <charset val="238"/>
      </rPr>
      <t xml:space="preserve"> Počet hodin pro veřejnost týdně </t>
    </r>
    <r>
      <rPr>
        <vertAlign val="superscript"/>
        <sz val="7.5"/>
        <rFont val="Calibri"/>
        <family val="2"/>
        <charset val="238"/>
      </rPr>
      <t xml:space="preserve">6</t>
    </r>
  </si>
  <si>
    <t xml:space="preserve">  návštěv webové stránky knihovny za sledované období</t>
  </si>
  <si>
    <r>
      <rPr>
        <sz val="7"/>
        <color rgb="FF000000"/>
        <rFont val="Calibri"/>
        <family val="2"/>
        <charset val="238"/>
      </rPr>
      <t xml:space="preserve">  vstupů do elektronického katalogu a elektronického </t>
    </r>
    <r>
      <rPr>
        <sz val="7"/>
        <color rgb="FFFFFFFF"/>
        <rFont val="Calibri"/>
        <family val="2"/>
        <charset val="238"/>
      </rPr>
      <t xml:space="preserve">ii</t>
    </r>
    <r>
      <rPr>
        <sz val="7"/>
        <color rgb="FF000000"/>
        <rFont val="Calibri"/>
        <family val="2"/>
        <charset val="238"/>
      </rPr>
      <t xml:space="preserve">výpůjčního protokolu</t>
    </r>
  </si>
  <si>
    <t xml:space="preserve">  vlastních specializovaných databází</t>
  </si>
  <si>
    <t xml:space="preserve">  licencovaných elektronických informačních zdrojů</t>
  </si>
  <si>
    <t xml:space="preserve">  vstupů do elektronických informačních zdrojů a databází
  celkem</t>
  </si>
  <si>
    <r>
      <rPr>
        <sz val="7.5"/>
        <rFont val="Calibri"/>
        <family val="2"/>
        <charset val="238"/>
      </rPr>
      <t xml:space="preserve"> Dotace a granty na investice celkem 
 (</t>
    </r>
    <r>
      <rPr>
        <b val="true"/>
        <sz val="7.5"/>
        <rFont val="Calibri"/>
        <family val="2"/>
        <charset val="238"/>
      </rPr>
      <t xml:space="preserve">součet ř. 0712 až 0716</t>
    </r>
    <r>
      <rPr>
        <sz val="7.5"/>
        <rFont val="Calibri"/>
        <family val="2"/>
        <charset val="238"/>
      </rPr>
      <t xml:space="preserve">)</t>
    </r>
  </si>
  <si>
    <t xml:space="preserve">  zobrazených nebo stažených digitálních dokumentů</t>
  </si>
  <si>
    <r>
      <rPr>
        <sz val="7"/>
        <color rgb="FF000000"/>
        <rFont val="Calibri"/>
        <family val="2"/>
        <charset val="238"/>
      </rPr>
      <t xml:space="preserve">  z toho (z </t>
    </r>
    <r>
      <rPr>
        <b val="true"/>
        <sz val="7"/>
        <color rgb="FF000000"/>
        <rFont val="Calibri"/>
        <family val="2"/>
        <charset val="238"/>
      </rPr>
      <t xml:space="preserve">ř. 0508</t>
    </r>
    <r>
      <rPr>
        <sz val="7"/>
        <color rgb="FF000000"/>
        <rFont val="Calibri"/>
        <family val="2"/>
        <charset val="238"/>
      </rPr>
      <t xml:space="preserve">) stažených k dlouhodobému užití</t>
    </r>
  </si>
  <si>
    <t xml:space="preserve">  online výpůjček e-knih</t>
  </si>
  <si>
    <t xml:space="preserve">  online výpůjček e-audioknih</t>
  </si>
  <si>
    <t xml:space="preserve">návštěvníků online (virtuálních)</t>
  </si>
  <si>
    <r>
      <rPr>
        <sz val="7"/>
        <color rgb="FF000000"/>
        <rFont val="Calibri"/>
        <family val="2"/>
        <charset val="238"/>
      </rPr>
      <t xml:space="preserve"> kulturních, komunitních a volnočasových 
 akcí pro veřejnost včetně těch, kde         </t>
    </r>
    <r>
      <rPr>
        <sz val="7"/>
        <color rgb="FFFFFFFF"/>
        <rFont val="Calibri"/>
        <family val="2"/>
        <charset val="238"/>
      </rPr>
      <t xml:space="preserve">i</t>
    </r>
    <r>
      <rPr>
        <sz val="7"/>
        <color rgb="FF000000"/>
        <rFont val="Calibri"/>
        <family val="2"/>
        <charset val="238"/>
      </rPr>
      <t xml:space="preserve">knihovna není hlavní pořadatel</t>
    </r>
  </si>
  <si>
    <t xml:space="preserve">VI. PRACUJÍCÍ OSOBY A DOBROVOLNÍCI</t>
  </si>
  <si>
    <r>
      <rPr>
        <sz val="7"/>
        <color rgb="FF000000"/>
        <rFont val="Calibri"/>
        <family val="2"/>
        <charset val="238"/>
      </rPr>
      <t xml:space="preserve">v tom 
(z</t>
    </r>
    <r>
      <rPr>
        <b val="true"/>
        <sz val="7"/>
        <color rgb="FF000000"/>
        <rFont val="Calibri"/>
        <family val="2"/>
        <charset val="238"/>
      </rPr>
      <t xml:space="preserve"> </t>
    </r>
    <r>
      <rPr>
        <sz val="7"/>
        <color rgb="FF000000"/>
        <rFont val="Calibri"/>
        <family val="2"/>
        <charset val="238"/>
      </rPr>
      <t xml:space="preserve">řádku</t>
    </r>
    <r>
      <rPr>
        <b val="true"/>
        <sz val="7"/>
        <color rgb="FF000000"/>
        <rFont val="Calibri"/>
        <family val="2"/>
        <charset val="238"/>
      </rPr>
      <t xml:space="preserve"> 0803</t>
    </r>
    <r>
      <rPr>
        <sz val="7"/>
        <color rgb="FF000000"/>
        <rFont val="Calibri"/>
        <family val="2"/>
        <charset val="238"/>
      </rPr>
      <t xml:space="preserve">)</t>
    </r>
  </si>
  <si>
    <r>
      <rPr>
        <sz val="7.5"/>
        <color rgb="FF000000"/>
        <rFont val="Calibri"/>
        <family val="2"/>
        <charset val="238"/>
      </rPr>
      <t xml:space="preserve"> Zaměstnanci v pracovním poměru (fyzické osoby) </t>
    </r>
    <r>
      <rPr>
        <b val="true"/>
        <sz val="7.5"/>
        <color rgb="FF000000"/>
        <rFont val="Calibri"/>
        <family val="2"/>
        <charset val="238"/>
      </rPr>
      <t xml:space="preserve">k 31.12.</t>
    </r>
  </si>
  <si>
    <r>
      <rPr>
        <sz val="7.5"/>
        <color rgb="FF000000"/>
        <rFont val="Calibri"/>
        <family val="2"/>
        <charset val="238"/>
      </rPr>
      <t xml:space="preserve"> Zaměstnanci v pracovním poměru (</t>
    </r>
    <r>
      <rPr>
        <b val="true"/>
        <sz val="7.5"/>
        <color rgb="FF000000"/>
        <rFont val="Calibri"/>
        <family val="2"/>
        <charset val="238"/>
      </rPr>
      <t xml:space="preserve">přepočtený stav</t>
    </r>
    <r>
      <rPr>
        <sz val="7.5"/>
        <color rgb="FF000000"/>
        <rFont val="Calibri"/>
        <family val="2"/>
        <charset val="238"/>
      </rPr>
      <t xml:space="preserve">) </t>
    </r>
    <r>
      <rPr>
        <vertAlign val="superscript"/>
        <sz val="7.5"/>
        <color rgb="FF000000"/>
        <rFont val="Calibri"/>
        <family val="2"/>
        <charset val="238"/>
      </rPr>
      <t xml:space="preserve">7</t>
    </r>
  </si>
  <si>
    <r>
      <rPr>
        <sz val="7.5"/>
        <color rgb="FF000000"/>
        <rFont val="Calibri"/>
        <family val="2"/>
        <charset val="238"/>
      </rPr>
      <t xml:space="preserve"> Náklady na pořízení knihovního fondu celkem (</t>
    </r>
    <r>
      <rPr>
        <b val="true"/>
        <sz val="7.5"/>
        <color rgb="FF000000"/>
        <rFont val="Calibri"/>
        <family val="2"/>
        <charset val="238"/>
      </rPr>
      <t xml:space="preserve">z ř. 0801 </t>
    </r>
    <r>
      <rPr>
        <sz val="7.5"/>
        <color rgb="FFFFFFFF"/>
        <rFont val="Calibri"/>
        <family val="2"/>
        <charset val="238"/>
      </rPr>
      <t xml:space="preserve">i</t>
    </r>
    <r>
      <rPr>
        <sz val="7.5"/>
        <color rgb="FF000000"/>
        <rFont val="Calibri"/>
        <family val="2"/>
        <charset val="238"/>
      </rPr>
      <t xml:space="preserve">včetně  periodik na pořízení licencí na elektronické zdroje)</t>
    </r>
    <r>
      <rPr>
        <vertAlign val="superscript"/>
        <sz val="7.5"/>
        <color rgb="FF000000"/>
        <rFont val="Calibri"/>
        <family val="2"/>
        <charset val="238"/>
      </rPr>
      <t xml:space="preserve">10</t>
    </r>
  </si>
  <si>
    <t xml:space="preserve"> nákup a pořízení licencí na elektronické zdroje </t>
  </si>
  <si>
    <r>
      <rPr>
        <sz val="7.5"/>
        <color rgb="FF000000"/>
        <rFont val="Calibri"/>
        <family val="2"/>
        <charset val="238"/>
      </rPr>
      <t xml:space="preserve"> Daně a poplatky (</t>
    </r>
    <r>
      <rPr>
        <b val="true"/>
        <sz val="7.5"/>
        <color rgb="FF000000"/>
        <rFont val="Calibri"/>
        <family val="2"/>
        <charset val="238"/>
      </rPr>
      <t xml:space="preserve">bez daně z příjmů</t>
    </r>
    <r>
      <rPr>
        <sz val="7.5"/>
        <color rgb="FF000000"/>
        <rFont val="Calibri"/>
        <family val="2"/>
        <charset val="238"/>
      </rPr>
      <t xml:space="preserve">)</t>
    </r>
  </si>
  <si>
    <r>
      <rPr>
        <sz val="7.5"/>
        <color rgb="FF000000"/>
        <rFont val="Calibri"/>
        <family val="2"/>
        <charset val="238"/>
      </rPr>
      <t xml:space="preserve"> Daň z příjmů (</t>
    </r>
    <r>
      <rPr>
        <b val="true"/>
        <sz val="7.5"/>
        <color rgb="FF000000"/>
        <rFont val="Calibri"/>
        <family val="2"/>
        <charset val="238"/>
      </rPr>
      <t xml:space="preserve">účt. skupina 59</t>
    </r>
    <r>
      <rPr>
        <sz val="7.5"/>
        <color rgb="FF000000"/>
        <rFont val="Calibri"/>
        <family val="2"/>
        <charset val="238"/>
      </rPr>
      <t xml:space="preserve">)</t>
    </r>
  </si>
  <si>
    <t xml:space="preserve"> Osoby pracující na základě některé z dohod o pracích 
 </t>
  </si>
  <si>
    <r>
      <rPr>
        <sz val="7.5"/>
        <color rgb="FF000000"/>
        <rFont val="Calibri"/>
        <family val="2"/>
        <charset val="238"/>
      </rPr>
      <t xml:space="preserve"> konaných mimo pracovní poměr (</t>
    </r>
    <r>
      <rPr>
        <b val="true"/>
        <sz val="7.5"/>
        <color rgb="FF000000"/>
        <rFont val="Calibri"/>
        <family val="2"/>
        <charset val="238"/>
      </rPr>
      <t xml:space="preserve">DPP,DPČ</t>
    </r>
    <r>
      <rPr>
        <sz val="7.5"/>
        <color rgb="FF000000"/>
        <rFont val="Calibri"/>
        <family val="2"/>
        <charset val="238"/>
      </rPr>
      <t xml:space="preserve">) </t>
    </r>
    <r>
      <rPr>
        <vertAlign val="superscript"/>
        <sz val="7.5"/>
        <color rgb="FF000000"/>
        <rFont val="Calibri"/>
        <family val="2"/>
        <charset val="238"/>
      </rPr>
      <t xml:space="preserve">8</t>
    </r>
  </si>
  <si>
    <r>
      <rPr>
        <sz val="7.5"/>
        <color rgb="FF000000"/>
        <rFont val="Calibri"/>
        <family val="2"/>
        <charset val="238"/>
      </rPr>
      <t xml:space="preserve"> Počet hodin odpracovaných osobami na základě </t>
    </r>
    <r>
      <rPr>
        <b val="true"/>
        <sz val="7.5"/>
        <color rgb="FF000000"/>
        <rFont val="Calibri"/>
        <family val="2"/>
        <charset val="238"/>
      </rPr>
      <t xml:space="preserve">DPP, DPČ</t>
    </r>
  </si>
  <si>
    <r>
      <rPr>
        <sz val="7.5"/>
        <color rgb="FF000000"/>
        <rFont val="Calibri"/>
        <family val="2"/>
        <charset val="238"/>
      </rPr>
      <t xml:space="preserve">   z toho výdaje na hlavní činnost (</t>
    </r>
    <r>
      <rPr>
        <b val="true"/>
        <sz val="7.5"/>
        <color rgb="FF000000"/>
        <rFont val="Calibri"/>
        <family val="2"/>
        <charset val="238"/>
      </rPr>
      <t xml:space="preserve">z ř. 0815</t>
    </r>
    <r>
      <rPr>
        <sz val="7.5"/>
        <color rgb="FF000000"/>
        <rFont val="Calibri"/>
        <family val="2"/>
        <charset val="238"/>
      </rPr>
      <t xml:space="preserve">)</t>
    </r>
  </si>
  <si>
    <t xml:space="preserve"> Osoby v jiném než pracovněprávním vztahu 
</t>
  </si>
  <si>
    <r>
      <rPr>
        <sz val="7.5"/>
        <color rgb="FF000000"/>
        <rFont val="Calibri"/>
        <family val="2"/>
        <charset val="238"/>
      </rPr>
      <t xml:space="preserve"> Investiční výdaje (na hmotný a nehmotný majetek) 
 celkem (</t>
    </r>
    <r>
      <rPr>
        <b val="true"/>
        <sz val="7.5"/>
        <color rgb="FF000000"/>
        <rFont val="Calibri"/>
        <family val="2"/>
        <charset val="238"/>
      </rPr>
      <t xml:space="preserve">součet ř. 0818 a 0819</t>
    </r>
    <r>
      <rPr>
        <sz val="7.5"/>
        <color rgb="FF000000"/>
        <rFont val="Calibri"/>
        <family val="2"/>
        <charset val="238"/>
      </rPr>
      <t xml:space="preserve">)</t>
    </r>
  </si>
  <si>
    <r>
      <rPr>
        <b val="true"/>
        <sz val="7"/>
        <color rgb="FF000000"/>
        <rFont val="Calibri"/>
        <family val="2"/>
        <charset val="238"/>
      </rPr>
      <t xml:space="preserve"> (OSVČ, smlouvy o dílo aj.)</t>
    </r>
    <r>
      <rPr>
        <vertAlign val="superscript"/>
        <sz val="7"/>
        <color rgb="FF000000"/>
        <rFont val="Calibri"/>
        <family val="2"/>
        <charset val="238"/>
      </rPr>
      <t xml:space="preserve">9</t>
    </r>
  </si>
  <si>
    <t xml:space="preserve"> Počet hodin odpracovaných osobami v jiném než 
 pracovněprávním vztahu</t>
  </si>
  <si>
    <t xml:space="preserve">v tom
(z ř. 0817)</t>
  </si>
  <si>
    <r>
      <rPr>
        <sz val="7.5"/>
        <color rgb="FF000000"/>
        <rFont val="Calibri"/>
        <family val="2"/>
        <charset val="238"/>
      </rPr>
      <t xml:space="preserve"> hmotný majetek</t>
    </r>
    <r>
      <rPr>
        <vertAlign val="superscript"/>
        <sz val="7.5"/>
        <color rgb="FF000000"/>
        <rFont val="Calibri"/>
        <family val="2"/>
        <charset val="238"/>
      </rPr>
      <t xml:space="preserve"> 11</t>
    </r>
  </si>
  <si>
    <r>
      <rPr>
        <sz val="7.5"/>
        <color rgb="FF000000"/>
        <rFont val="Calibri"/>
        <family val="2"/>
        <charset val="238"/>
      </rPr>
      <t xml:space="preserve"> nehmotný majetek </t>
    </r>
    <r>
      <rPr>
        <vertAlign val="superscript"/>
        <sz val="7.5"/>
        <color rgb="FF000000"/>
        <rFont val="Calibri"/>
        <family val="2"/>
        <charset val="238"/>
      </rPr>
      <t xml:space="preserve">12</t>
    </r>
  </si>
  <si>
    <t xml:space="preserve">IX. SÍŤ KNIHOVEN K 31. 12. sledovaného roku</t>
  </si>
  <si>
    <t xml:space="preserve">Národní knihovna ČR</t>
  </si>
  <si>
    <t xml:space="preserve">Moravská zemská knihovna v Brně</t>
  </si>
  <si>
    <t xml:space="preserve">Krajské knihovny</t>
  </si>
  <si>
    <r>
      <rPr>
        <b val="true"/>
        <sz val="7"/>
        <color rgb="FF000000"/>
        <rFont val="Calibri"/>
        <family val="2"/>
        <charset val="238"/>
      </rPr>
      <t xml:space="preserve">Základní knihovny pověřené výkonem regionálních funkcí </t>
    </r>
    <r>
      <rPr>
        <b val="true"/>
        <vertAlign val="superscript"/>
        <sz val="7"/>
        <color rgb="FF000000"/>
        <rFont val="Calibri"/>
        <family val="2"/>
        <charset val="238"/>
      </rPr>
      <t xml:space="preserve">13</t>
    </r>
  </si>
  <si>
    <t xml:space="preserve">Ostatní             
základní knihovny 
s profesionálními  
pracovníky        </t>
  </si>
  <si>
    <t xml:space="preserve">Základní knihovny   
s neprofesionálními
pracovníky</t>
  </si>
  <si>
    <t xml:space="preserve">Ostatní knihovny evidované dle knihovního zákona č. 257/2001 Sb.</t>
  </si>
  <si>
    <t xml:space="preserve">Knihovny celkem</t>
  </si>
  <si>
    <t xml:space="preserve">b</t>
  </si>
  <si>
    <t xml:space="preserve">1</t>
  </si>
  <si>
    <t xml:space="preserve"> Počet knihoven celkem</t>
  </si>
  <si>
    <t xml:space="preserve">0901</t>
  </si>
  <si>
    <t xml:space="preserve"> Počet poboček</t>
  </si>
  <si>
    <t xml:space="preserve">x</t>
  </si>
  <si>
    <r>
      <rPr>
        <sz val="7.5"/>
        <rFont val="Calibri"/>
        <family val="2"/>
        <charset val="238"/>
      </rPr>
      <t xml:space="preserve">   z toho (</t>
    </r>
    <r>
      <rPr>
        <b val="true"/>
        <sz val="7.5"/>
        <rFont val="Calibri"/>
        <family val="2"/>
        <charset val="238"/>
      </rPr>
      <t xml:space="preserve">ř. 0902</t>
    </r>
    <r>
      <rPr>
        <sz val="7.5"/>
        <rFont val="Calibri"/>
        <family val="2"/>
        <charset val="238"/>
      </rPr>
      <t xml:space="preserve">) pojízdných</t>
    </r>
  </si>
  <si>
    <r>
      <rPr>
        <vertAlign val="superscript"/>
        <sz val="5.5"/>
        <color rgb="FF000000"/>
        <rFont val="Calibri"/>
        <family val="2"/>
        <charset val="238"/>
      </rPr>
      <t xml:space="preserve">6 </t>
    </r>
    <r>
      <rPr>
        <sz val="5.5"/>
        <color rgb="FF000000"/>
        <rFont val="Calibri"/>
        <family val="2"/>
        <charset val="238"/>
      </rPr>
      <t xml:space="preserve">Vyplňují všechny knihovny. Uvede se týdenní počet hodin u ZKNP, ostatní knihovny s více útvary pro veřejnost </t>
    </r>
  </si>
  <si>
    <r>
      <rPr>
        <vertAlign val="superscript"/>
        <sz val="5.5"/>
        <color rgb="FF000000"/>
        <rFont val="Calibri"/>
        <family val="2"/>
        <charset val="238"/>
      </rPr>
      <t xml:space="preserve">10</t>
    </r>
    <r>
      <rPr>
        <sz val="5.5"/>
        <color rgb="FF000000"/>
        <rFont val="Calibri"/>
        <family val="2"/>
        <charset val="238"/>
      </rPr>
      <t xml:space="preserve"> Pokud jste uhradili předplatné či licenci na více než jeden rok, uvádějte výdaj jen za konkrétní kalendářní </t>
    </r>
  </si>
  <si>
    <t xml:space="preserve"> uvedou týdenní počet hodin u nejdéle otevřeného útvaru. Nesčítají se provozní doby jednotlivých útvarů. Údaj </t>
  </si>
  <si>
    <t xml:space="preserve">    rok.</t>
  </si>
  <si>
    <t xml:space="preserve"> se nesumarizuje.</t>
  </si>
  <si>
    <r>
      <rPr>
        <vertAlign val="superscript"/>
        <sz val="5.5"/>
        <color rgb="FF000000"/>
        <rFont val="Calibri"/>
        <family val="2"/>
        <charset val="238"/>
      </rPr>
      <t xml:space="preserve">11</t>
    </r>
    <r>
      <rPr>
        <sz val="5.5"/>
        <color rgb="FF000000"/>
        <rFont val="Calibri"/>
        <family val="2"/>
        <charset val="238"/>
      </rPr>
      <t xml:space="preserve"> Vstupní cena vyšší než 80 000 Kč a provozně-technické funkce delší než jeden rok (§26 ZDP).</t>
    </r>
  </si>
  <si>
    <r>
      <rPr>
        <vertAlign val="superscript"/>
        <sz val="5.5"/>
        <color rgb="FF000000"/>
        <rFont val="Calibri"/>
        <family val="2"/>
        <charset val="238"/>
      </rPr>
      <t xml:space="preserve">7 </t>
    </r>
    <r>
      <rPr>
        <sz val="5.5"/>
        <color rgb="FF000000"/>
        <rFont val="Calibri"/>
        <family val="2"/>
        <charset val="238"/>
      </rPr>
      <t xml:space="preserve">Uvede se celoroční průměr evidenčního počtu zaměstnanců přepočtený na plně zaměstnané. ZKNP vyplňují </t>
    </r>
  </si>
  <si>
    <r>
      <rPr>
        <vertAlign val="superscript"/>
        <sz val="5.5"/>
        <color rgb="FF000000"/>
        <rFont val="Calibri"/>
        <family val="2"/>
        <charset val="238"/>
      </rPr>
      <t xml:space="preserve">12</t>
    </r>
    <r>
      <rPr>
        <sz val="5.5"/>
        <color rgb="FF000000"/>
        <rFont val="Calibri"/>
        <family val="2"/>
        <charset val="238"/>
      </rPr>
      <t xml:space="preserve"> Doba použitelnosti delší než jeden rok.</t>
    </r>
  </si>
  <si>
    <t xml:space="preserve">  alespoň řádek 0609 a pouze mají-li uzavřenu řádnou pracovní smlouvu.</t>
  </si>
  <si>
    <r>
      <rPr>
        <vertAlign val="superscript"/>
        <sz val="5.5"/>
        <color rgb="FF000000"/>
        <rFont val="Calibri"/>
        <family val="2"/>
        <charset val="238"/>
      </rPr>
      <t xml:space="preserve">13</t>
    </r>
    <r>
      <rPr>
        <sz val="5.5"/>
        <color rgb="FF000000"/>
        <rFont val="Calibri"/>
        <family val="2"/>
        <charset val="238"/>
      </rPr>
      <t xml:space="preserve"> Základní knihovny pověřené krajskou knihovnou výkonem regionálních funkcí, které vykonávají statistická </t>
    </r>
  </si>
  <si>
    <r>
      <rPr>
        <vertAlign val="superscript"/>
        <sz val="5.5"/>
        <color rgb="FF000000"/>
        <rFont val="Calibri"/>
        <family val="2"/>
        <charset val="238"/>
      </rPr>
      <t xml:space="preserve">8</t>
    </r>
    <r>
      <rPr>
        <sz val="5.5"/>
        <color rgb="FF000000"/>
        <rFont val="Calibri"/>
        <family val="2"/>
        <charset val="238"/>
      </rPr>
      <t xml:space="preserve"> Uvede se počet fyzických osob bez ohledu na počet uzavřených dohod.</t>
    </r>
  </si>
  <si>
    <t xml:space="preserve">    zjišťování.</t>
  </si>
  <si>
    <r>
      <rPr>
        <vertAlign val="superscript"/>
        <sz val="5.5"/>
        <color rgb="FF000000"/>
        <rFont val="Calibri"/>
        <family val="2"/>
        <charset val="238"/>
      </rPr>
      <t xml:space="preserve">9</t>
    </r>
    <r>
      <rPr>
        <sz val="5.5"/>
        <color rgb="FF000000"/>
        <rFont val="Calibri"/>
        <family val="2"/>
        <charset val="238"/>
      </rPr>
      <t xml:space="preserve"> Vztahuje se na osoby pracující na základě nějakého typu smlouvy (licenční smlouvy, smlouvy o spolupráci, smlouvy</t>
    </r>
  </si>
  <si>
    <t xml:space="preserve">   o dílo, příkazní smlouvy aj.), zahrnuty jsou také osoby samostatně výdělečně činné. Vztahuje se pouze na smluvní</t>
  </si>
  <si>
    <t xml:space="preserve">   vztahy s fyzickými osobami, vyjma vztahů pracovně právních. Nezahrnuje služby právnických osob.</t>
  </si>
  <si>
    <t xml:space="preserve">   </t>
  </si>
  <si>
    <t xml:space="preserve">Případné připojení komentáře s doplňujícími nebo vysvětlujícími údaji je vítáno.</t>
  </si>
  <si>
    <t xml:space="preserve"> Odesláno dne:</t>
  </si>
  <si>
    <t xml:space="preserve"> Razítko:</t>
  </si>
  <si>
    <t xml:space="preserve"> Výkaz vyplnil - jméno (hůlkovým písmem) a podpis:</t>
  </si>
  <si>
    <t xml:space="preserve"> Jméno (hůlkovým písmem) a podpis vedoucího</t>
  </si>
  <si>
    <t xml:space="preserve"> Telefon:</t>
  </si>
  <si>
    <t xml:space="preserve"> zpravodajské jednotky:</t>
  </si>
  <si>
    <t xml:space="preserve"> e-mail:</t>
  </si>
  <si>
    <t xml:space="preserve">Evidenční č. knihovny</t>
  </si>
  <si>
    <t xml:space="preserve">IX. Síť</t>
  </si>
  <si>
    <t xml:space="preserve">Počet poboček</t>
  </si>
  <si>
    <t xml:space="preserve">I. Knih. fond</t>
  </si>
  <si>
    <t xml:space="preserve">Stav knih.fondu minulého roku</t>
  </si>
  <si>
    <t xml:space="preserve">Knih. jednotky sledovaného r.</t>
  </si>
  <si>
    <t xml:space="preserve">  naučná literatura </t>
  </si>
  <si>
    <t xml:space="preserve">  krásná literatura </t>
  </si>
  <si>
    <t xml:space="preserve">  historické dokumenty</t>
  </si>
  <si>
    <t xml:space="preserve">  mikrografické dokumenty</t>
  </si>
  <si>
    <t xml:space="preserve">  kartografické dokumenty</t>
  </si>
  <si>
    <t xml:space="preserve">  tištěné hudebniny</t>
  </si>
  <si>
    <t xml:space="preserve">  zvukové</t>
  </si>
  <si>
    <t xml:space="preserve">  zvukově obrazové</t>
  </si>
  <si>
    <t xml:space="preserve">  obrazové</t>
  </si>
  <si>
    <t xml:space="preserve">  elektronické dokumenty</t>
  </si>
  <si>
    <t xml:space="preserve">  jiné</t>
  </si>
  <si>
    <t xml:space="preserve">Periodika počet exemplářů</t>
  </si>
  <si>
    <t xml:space="preserve">Volný výběr počet k.j.</t>
  </si>
  <si>
    <t xml:space="preserve">Přírůstky </t>
  </si>
  <si>
    <t xml:space="preserve">Úbytky </t>
  </si>
  <si>
    <t xml:space="preserve">II. Uživatelé</t>
  </si>
  <si>
    <t xml:space="preserve">Uživatelé registr. celkem</t>
  </si>
  <si>
    <t xml:space="preserve"> z ř. 0201  uživatelé registr. online</t>
  </si>
  <si>
    <t xml:space="preserve"> z ř. 0201 uživatelé do 15 let</t>
  </si>
  <si>
    <t xml:space="preserve">Návštěvníci celkem (ř.0205+0209)</t>
  </si>
  <si>
    <t xml:space="preserve">Návštěvnici - fyzické návštěvy</t>
  </si>
  <si>
    <t xml:space="preserve"> návštěvy půjčoven a studoven</t>
  </si>
  <si>
    <t xml:space="preserve"> návštěvy kulturních akcí</t>
  </si>
  <si>
    <t xml:space="preserve"> návštěvy vzdělávacích akcí</t>
  </si>
  <si>
    <t xml:space="preserve">Návštěvníci online služeb</t>
  </si>
  <si>
    <t xml:space="preserve">III.Výpůjčky</t>
  </si>
  <si>
    <t xml:space="preserve">Výpůjčky celkem (fyzické + online)</t>
  </si>
  <si>
    <t xml:space="preserve">Primární výpůjčky fyzické celkem</t>
  </si>
  <si>
    <t xml:space="preserve">  naučná dospělým (knihy)</t>
  </si>
  <si>
    <t xml:space="preserve">  krásná dospělým (knihy)</t>
  </si>
  <si>
    <t xml:space="preserve">  naučná dětem (knihy)</t>
  </si>
  <si>
    <t xml:space="preserve">  krásná dětem (knihy)</t>
  </si>
  <si>
    <t xml:space="preserve">  výpůjčky periodik</t>
  </si>
  <si>
    <t xml:space="preserve">Prezenční výpůjčky evidované</t>
  </si>
  <si>
    <t xml:space="preserve">IV.Další údaje</t>
  </si>
  <si>
    <t xml:space="preserve">MVS z jiných k.-kladně vyřízené</t>
  </si>
  <si>
    <t xml:space="preserve">MVS jiným k.-kladně vyřízené</t>
  </si>
  <si>
    <t xml:space="preserve">Výměnné fondy- svazky jiným</t>
  </si>
  <si>
    <t xml:space="preserve">Výměnné fondy -sv. od jiných</t>
  </si>
  <si>
    <t xml:space="preserve">Profesní vzdělávání (fyz. osoby)</t>
  </si>
  <si>
    <t xml:space="preserve">Profesní vzdělávání (hodiny)</t>
  </si>
  <si>
    <t xml:space="preserve">Splněný standard (fyz. osoby)</t>
  </si>
  <si>
    <t xml:space="preserve">Kulturní, komunit. akce (veřejnost)</t>
  </si>
  <si>
    <t xml:space="preserve"> z toho online kult., komunit. akce</t>
  </si>
  <si>
    <t xml:space="preserve">Vzdělávací akce (veřejnost)</t>
  </si>
  <si>
    <t xml:space="preserve"> z toho online vzdělávací akce</t>
  </si>
  <si>
    <t xml:space="preserve"> z toho vzdělávací akce ICT</t>
  </si>
  <si>
    <t xml:space="preserve">Neperiodické publikace</t>
  </si>
  <si>
    <t xml:space="preserve">  náklad</t>
  </si>
  <si>
    <t xml:space="preserve">Periodický tisk           </t>
  </si>
  <si>
    <t xml:space="preserve">Vydané elektronické dokum.</t>
  </si>
  <si>
    <t xml:space="preserve">Plocha knihovny      </t>
  </si>
  <si>
    <t xml:space="preserve">Studijní místa</t>
  </si>
  <si>
    <t xml:space="preserve">Počítače s internetem </t>
  </si>
  <si>
    <t xml:space="preserve">WiFi pro uživatele</t>
  </si>
  <si>
    <t xml:space="preserve">Kopírovací služby</t>
  </si>
  <si>
    <t xml:space="preserve">Hodiny pro veřejnost týdně</t>
  </si>
  <si>
    <t xml:space="preserve">V.Elektronické</t>
  </si>
  <si>
    <t xml:space="preserve">Webová  stránka knihovny</t>
  </si>
  <si>
    <t xml:space="preserve">Elektronický katalog na internetu</t>
  </si>
  <si>
    <t xml:space="preserve">Návštěvy webu knihovny</t>
  </si>
  <si>
    <t xml:space="preserve">Vstupy e-katalogu a e-protokolu</t>
  </si>
  <si>
    <t xml:space="preserve">Vlastní specializ. databáze</t>
  </si>
  <si>
    <t xml:space="preserve">Licence EIZ</t>
  </si>
  <si>
    <t xml:space="preserve">Vstupy do EIZ celkem</t>
  </si>
  <si>
    <t xml:space="preserve">Zobrazené digitální dokum.</t>
  </si>
  <si>
    <t xml:space="preserve"> z toho k dlouhodobému užití</t>
  </si>
  <si>
    <t xml:space="preserve">E-výpůjčky e-knih</t>
  </si>
  <si>
    <t xml:space="preserve">E-výpůjčky e-audioknih</t>
  </si>
  <si>
    <t xml:space="preserve">Návštěvy online kultur. akcí</t>
  </si>
  <si>
    <t xml:space="preserve">Návštěvy online vzdělávacích akcí</t>
  </si>
  <si>
    <t xml:space="preserve">VI. Zaměst.</t>
  </si>
  <si>
    <t xml:space="preserve">Zaměstnanci - fyzické osoby</t>
  </si>
  <si>
    <t xml:space="preserve">Zaměstnanci - přepočtený stav</t>
  </si>
  <si>
    <t xml:space="preserve">VŠ knih.</t>
  </si>
  <si>
    <t xml:space="preserve">VOŠ knih.</t>
  </si>
  <si>
    <t xml:space="preserve">VŠ ostatní</t>
  </si>
  <si>
    <t xml:space="preserve">VOŠ ostatní</t>
  </si>
  <si>
    <t xml:space="preserve">SŠ knih.</t>
  </si>
  <si>
    <t xml:space="preserve">SŠ ostatní</t>
  </si>
  <si>
    <t xml:space="preserve">ostatní zaměst.</t>
  </si>
  <si>
    <t xml:space="preserve">Počet osob DPP a DPČ</t>
  </si>
  <si>
    <t xml:space="preserve">Počet odprac. hodin DPP a DPČ</t>
  </si>
  <si>
    <t xml:space="preserve">Počet osob OSVČ atd.</t>
  </si>
  <si>
    <t xml:space="preserve">Počet odprac. hodin OSVČ atd.</t>
  </si>
  <si>
    <t xml:space="preserve">Počet dobrovolníků (osoby)</t>
  </si>
  <si>
    <t xml:space="preserve">Dobrovolníci -počet odprac. hodin</t>
  </si>
  <si>
    <t xml:space="preserve">VII.Příjmy</t>
  </si>
  <si>
    <t xml:space="preserve">Tržby vlastní</t>
  </si>
  <si>
    <t xml:space="preserve">  z toho z hlavní činnosti</t>
  </si>
  <si>
    <t xml:space="preserve">Příspěvky, granty - stát</t>
  </si>
  <si>
    <t xml:space="preserve">Příspěvky, granty - kraj</t>
  </si>
  <si>
    <t xml:space="preserve">Příspěvky, granty - obec</t>
  </si>
  <si>
    <t xml:space="preserve">Příspěvky, granty - ostatní</t>
  </si>
  <si>
    <t xml:space="preserve">Příspěvky, granty - zahraniční</t>
  </si>
  <si>
    <t xml:space="preserve">  z toho z fondů EÚ</t>
  </si>
  <si>
    <t xml:space="preserve">Dary a sponzorské příspěvky</t>
  </si>
  <si>
    <t xml:space="preserve">Ostatní provozní výnosy</t>
  </si>
  <si>
    <t xml:space="preserve">Příjmy celkem</t>
  </si>
  <si>
    <t xml:space="preserve">Dotace na investice - stát</t>
  </si>
  <si>
    <t xml:space="preserve">Dotace na investice - kraj</t>
  </si>
  <si>
    <t xml:space="preserve">Dotace na investice - obec</t>
  </si>
  <si>
    <t xml:space="preserve">Dotace na investice - ostatní</t>
  </si>
  <si>
    <t xml:space="preserve">Dotace na investice - zahraniční</t>
  </si>
  <si>
    <t xml:space="preserve">Dotace na investice celkem</t>
  </si>
  <si>
    <t xml:space="preserve">VIII. Výdaje</t>
  </si>
  <si>
    <t xml:space="preserve">Spotřeba materiálu, energie…</t>
  </si>
  <si>
    <t xml:space="preserve">  z toho nájmy</t>
  </si>
  <si>
    <t xml:space="preserve">Osobní náklady</t>
  </si>
  <si>
    <t xml:space="preserve">  mzdy</t>
  </si>
  <si>
    <t xml:space="preserve">  ostatní osobní náklady</t>
  </si>
  <si>
    <t xml:space="preserve">  zdravotní a sociální pojištění</t>
  </si>
  <si>
    <t xml:space="preserve">  zákonné sociální náklady</t>
  </si>
  <si>
    <t xml:space="preserve">Náklady na knih. fond celkem</t>
  </si>
  <si>
    <t xml:space="preserve">  nákup periodik</t>
  </si>
  <si>
    <t xml:space="preserve">  nákup licencí na EIZ</t>
  </si>
  <si>
    <t xml:space="preserve">Daně a poplatky </t>
  </si>
  <si>
    <t xml:space="preserve">Daň z příjmů</t>
  </si>
  <si>
    <t xml:space="preserve">Odpisy majetku</t>
  </si>
  <si>
    <t xml:space="preserve">Ostatní provozní náklady</t>
  </si>
  <si>
    <t xml:space="preserve">Výdaje celkem</t>
  </si>
  <si>
    <t xml:space="preserve">  z toho výdaje na hlavní činnost</t>
  </si>
  <si>
    <t xml:space="preserve">Investiční výdaje celkem</t>
  </si>
  <si>
    <t xml:space="preserve">  hmotný majetek</t>
  </si>
  <si>
    <t xml:space="preserve">  nehmotný majetek</t>
  </si>
  <si>
    <t xml:space="preserve">ZÁVAZNÉ DEFINICE </t>
  </si>
  <si>
    <t xml:space="preserve">Zdroj: Deník knihovny vydaný ve spolupráci NIK a Knihovnického institutu Národní knihovny ČR</t>
  </si>
  <si>
    <t xml:space="preserve">1.</t>
  </si>
  <si>
    <t xml:space="preserve">Veřejná knihovna</t>
  </si>
  <si>
    <t xml:space="preserve">Zařízení, v němž jsou způsobem zaručujícím rovný přístup všem bez rozdílu poskytovány veřejné knihovnické a informační služby.</t>
  </si>
  <si>
    <t xml:space="preserve">2.</t>
  </si>
  <si>
    <t xml:space="preserve">Obsluhovaná populace</t>
  </si>
  <si>
    <t xml:space="preserve">Počet obyvatel okruhu působnosti knihovny, počet obyvatel obce nebo obcí, obecní nebo městské části, pro jejíž obyvatele je vykazující knihovna zřízena. U krajské knihovny je obsluhovanou populací počet obyvatel krajského města. Uvádí se stav k 31. 12. vykazovaného roku. Celkový součet obyvatel by měl odpovídat statisticky sledovanému území (např. obec, městská část). Do počtu obsluhované populace se započítávají také cizinci s realizovaným pobytem (trvalý a přechodný).</t>
  </si>
  <si>
    <t xml:space="preserve">Údaje o počtech obyvatel v obcích jsou dostupné z:</t>
  </si>
  <si>
    <t xml:space="preserve">https://www.mvcr.cz/clanek/statistiky-pocty-obyvatel-v-obcich.aspx?q=Y2hudW09MQ%3D%3D</t>
  </si>
  <si>
    <t xml:space="preserve">3.</t>
  </si>
  <si>
    <t xml:space="preserve">Knihovní fond</t>
  </si>
  <si>
    <t xml:space="preserve">Organizovaný, soustavně doplňovaný, zpracovávaný, ochraňovaný a uchovávaný soubor knihovních dokumentů a zpřístupňovaný uživatelům.</t>
  </si>
  <si>
    <t xml:space="preserve">4.</t>
  </si>
  <si>
    <t xml:space="preserve">Knihovní dokument</t>
  </si>
  <si>
    <t xml:space="preserve">Informační pramen evidovaný jako samostatná jednotka knihovního fondu knihovny.</t>
  </si>
  <si>
    <t xml:space="preserve">5.</t>
  </si>
  <si>
    <t xml:space="preserve">Knihovní jednotka</t>
  </si>
  <si>
    <t xml:space="preserve">Základní jednotka evidence a statistiky knihovního fondu zapsaná v přírůstkovém se­znamu.</t>
  </si>
  <si>
    <t xml:space="preserve">6.</t>
  </si>
  <si>
    <t xml:space="preserve">Naučná literatura</t>
  </si>
  <si>
    <t xml:space="preserve">Souhrnné označení pro vědeckou, populárně naučnou a jinou odborně zaměřenou literaturu ve formě papírové knihy.</t>
  </si>
  <si>
    <t xml:space="preserve">7.</t>
  </si>
  <si>
    <t xml:space="preserve">Krásná literatura</t>
  </si>
  <si>
    <t xml:space="preserve">Veškerá beletrie, tj. próza, poezie, divadelní hry a filmové scénáře ve formě knihy.</t>
  </si>
  <si>
    <t xml:space="preserve">8.</t>
  </si>
  <si>
    <t xml:space="preserve">Historické dokumenty</t>
  </si>
  <si>
    <t xml:space="preserve">Knihovní dokument, který vznikl před rokem 1860 nebo který má v daném oboru pro svou jedinečnost historickou hodnotu. Případně jiný dokument zvláštní historické a kulturní hodnoty, pokud byl takto vymezen ve statutu knihovny nebo v jiném právním předpisu. Zahrnuje rukopisy, tištěné knihy, archiválie apod.</t>
  </si>
  <si>
    <t xml:space="preserve">9.</t>
  </si>
  <si>
    <t xml:space="preserve">Mikrografický dokument</t>
  </si>
  <si>
    <t xml:space="preserve">Dokument, jenž vznikl mikrografickou cestou, je uložen na mikrografických médiích (mikrofilmech, mikrofiších apod.) a vyžaduje pro čtení technické zařízení. Nezahrnuje diapozitivy.</t>
  </si>
  <si>
    <t xml:space="preserve">10.</t>
  </si>
  <si>
    <t xml:space="preserve">Kartografický dokument</t>
  </si>
  <si>
    <t xml:space="preserve">Dvojrozměrné a trojrozměrné mapy, plány, atlasy s kartografickou informací, globusy, topografické modely, plastické mapy a letecké snímky (nezahrnuje kartografické dokumenty ve formě knihy, v mikrografické, audiovizuální a elektronické formě).</t>
  </si>
  <si>
    <t xml:space="preserve">11.</t>
  </si>
  <si>
    <t xml:space="preserve">Tištěná hudebnina</t>
  </si>
  <si>
    <t xml:space="preserve">Tištěný dokument, jehož základním obsahem je prezentace hudby, zejména formou notového zápisu. Může být ve formě volných listů nebo svazku a jeho součástí může být i text.</t>
  </si>
  <si>
    <t xml:space="preserve">12.</t>
  </si>
  <si>
    <t xml:space="preserve">Zvukový dokument</t>
  </si>
  <si>
    <t xml:space="preserve">Dokument (fyzický nosič) se záznamem zvuku (zejména hudby a mluveného slova), např. MP3, CD, magnetofonový pásek, kazeta, gramofonová deska apod. Poslech vyžaduje technické zařízení.</t>
  </si>
  <si>
    <t xml:space="preserve">13.</t>
  </si>
  <si>
    <t xml:space="preserve">Zvukově obrazový dokument (audiovizuální)</t>
  </si>
  <si>
    <t xml:space="preserve">Dokument (fyzický nosič), jehož obsahem je zvukově obrazový (neboli audiovizuální) záznam (např. video, film). Poslech či prohlížení vyžaduje technické zařízení.</t>
  </si>
  <si>
    <t xml:space="preserve">14.</t>
  </si>
  <si>
    <t xml:space="preserve">Obrazový dokument</t>
  </si>
  <si>
    <t xml:space="preserve">Dokument, jehož základní charakteristikou je dvojrozměrné obrazové vyjádření, a to buď statické (např. fotografie, malba, umělecká reprodukce aj.) nebo dynamické (napři. filmový záznam bez zvuku).</t>
  </si>
  <si>
    <t xml:space="preserve">15.</t>
  </si>
  <si>
    <t xml:space="preserve">Elektronický dokument</t>
  </si>
  <si>
    <t xml:space="preserve">Elektronický dokument je digitální verze běžného dokumentu, jako je například text, obrázek nebo tabulka. Je uložený na různých nosičích, které je možné zpřístupňovat PC technikou např. (CD, DVD, Flash disk). Tento způsob záznamu se odlišuje od tištěného dokumentu pouze formou uložení.</t>
  </si>
  <si>
    <t xml:space="preserve">16. </t>
  </si>
  <si>
    <t xml:space="preserve">Jiné dokumenty</t>
  </si>
  <si>
    <t xml:space="preserve">Všechny zbývající nezařazené dokumenty, např. normy, patentové spisy, firemní literatura, separáty, trojrozměrné dokumenty, multimediální soubory, deskové (společenské) hry atd. </t>
  </si>
  <si>
    <r>
      <rPr>
        <b val="true"/>
        <sz val="11"/>
        <color rgb="FF000000"/>
        <rFont val="Calibri"/>
        <family val="2"/>
        <charset val="238"/>
      </rPr>
      <t xml:space="preserve">Poznámka:</t>
    </r>
    <r>
      <rPr>
        <sz val="11"/>
        <color rgb="FF000000"/>
        <rFont val="Calibri"/>
        <family val="2"/>
        <charset val="238"/>
      </rPr>
      <t xml:space="preserve"> Dokumenty v Braillově (hmatovém) písmu se zahrnují do krásné nebo naučné literatury.</t>
    </r>
  </si>
  <si>
    <t xml:space="preserve">17.</t>
  </si>
  <si>
    <t xml:space="preserve">Periodikum, seriálová publikace</t>
  </si>
  <si>
    <t xml:space="preserve">Dokument v tištěné nebo elektronické formě, vydávaný postupně s pravidelnou nebo nepravidelnou periodicitou, obvykle s číselným nebo chronologickým označením, pod stejným názvem a se záměrem stálého pokračování. Zahrnuje např. časopisy, noviny, sborníky, výroční zprávy.</t>
  </si>
  <si>
    <t xml:space="preserve">18.</t>
  </si>
  <si>
    <t xml:space="preserve">Volný výběr</t>
  </si>
  <si>
    <t xml:space="preserve">Knihovní fond, který je přímo přístupný uživatelům bez zprostředkování knihovníkem.</t>
  </si>
  <si>
    <t xml:space="preserve">19.</t>
  </si>
  <si>
    <t xml:space="preserve">Přírůstek (knihovního fondu)</t>
  </si>
  <si>
    <t xml:space="preserve">Souhrn knihovních jednotek, které byly získané do knihovního fondu za vykazované období, a to nákupem, darem, digitalizací, výměnou nebo převedením z jiné knihovny při organizační změně a evidovány v seznamu přírůstků.</t>
  </si>
  <si>
    <t xml:space="preserve">20.</t>
  </si>
  <si>
    <t xml:space="preserve">Úbytek (knihovního fondu)</t>
  </si>
  <si>
    <t xml:space="preserve">Souhrn knihovních jednotek, které byly vyřazené z knihovního fondu během vykazovaného období (ztráty, poškození, aktualizace, převod do jiné knihovny při organizační změně apod.) a evidovány v seznamu úbytků.</t>
  </si>
  <si>
    <t xml:space="preserve">21.</t>
  </si>
  <si>
    <t xml:space="preserve">Registrovaný uživatel</t>
  </si>
  <si>
    <t xml:space="preserve">Fyzická nebo právnická osoba, která měla během alespoň části vykazovaného období platnou registraci v knihovně (nově založenou, obnovenou, nebo platnou z minulého období) a v průběhu běžného roku realizovala evidovanou operaci v knihovně (například: výpůjčka, rezervace aj.). Tato fyzická nebo právnická osoba se v jedné knihovně započítává pouze jednou ve vykazovaném roce.</t>
  </si>
  <si>
    <r>
      <rPr>
        <b val="true"/>
        <sz val="11"/>
        <color rgb="FF000000"/>
        <rFont val="Calibri"/>
        <family val="2"/>
        <charset val="238"/>
      </rPr>
      <t xml:space="preserve">Příklad:</t>
    </r>
    <r>
      <rPr>
        <sz val="11"/>
        <color rgb="FF000000"/>
        <rFont val="Calibri"/>
        <family val="2"/>
        <charset val="238"/>
      </rPr>
      <t xml:space="preserve"> uživatel se registruje v listopadu roku 2024, v únoru si půjčí knihu a bude mu pro potřeby statistiky potvrzena registrace pro rok 2025. V listopadu 2025 mu projde roční registrace a požádá o její prodloužení, v tomto případě se obnovená registrace pro potřebu statistiky nezapočítává, ale započte se v roce 2026 při první zaznamenané transakci.</t>
    </r>
  </si>
  <si>
    <t xml:space="preserve">22.</t>
  </si>
  <si>
    <t xml:space="preserve">Neregistrovaný uživatel</t>
  </si>
  <si>
    <t xml:space="preserve">Fyzická nebo právnická osoba, která není ve vykazovaném období registrována v knihovně, ale která využije některou službu v knihovně, která není vázána na registraci (např. prezenční výpůjčky, vzdělávací, kulturní nebo komunitní akci, přístup na internet nebo jinou digitální službu…)</t>
  </si>
  <si>
    <t xml:space="preserve">23.</t>
  </si>
  <si>
    <t xml:space="preserve">Registrovaný uživatel do 15 let</t>
  </si>
  <si>
    <t xml:space="preserve">Fyzická osoba, která nedovršila ve vykazovaném období (1. 1. – 31. 12.) 15 let, a která měla během alespoň části vykazovaného období platnou registraci v knihovně (nově založenou, obnovenou, nebo platnou z minulého období) a v průběhu běžného roku realizovala evidovanou operaci v knihovně (například: výpůjčka, rezervace aj.). Tato fyzická osoba se v jedné knihovně započítává pouze jednou ve vykazovaném roce.</t>
  </si>
  <si>
    <t xml:space="preserve">24.</t>
  </si>
  <si>
    <t xml:space="preserve">Registrovaný uživatel online</t>
  </si>
  <si>
    <t xml:space="preserve">Fyzická nebo právnická osoba, která se ve vykazovaném období zaregistrovala do knihovny online formou. Například prostřednictvím bankovní identity nebo jiné elektronické aplikace, kterou knihovna využívá.</t>
  </si>
  <si>
    <t xml:space="preserve">25.</t>
  </si>
  <si>
    <t xml:space="preserve">Návštěvník knihovny</t>
  </si>
  <si>
    <t xml:space="preserve">Každý, kdo toho dne osobně navštívil knihovnu a využil některou z jejích služeb, kulturních, komunitních nebo vzdělávacích akcí (fyzická návštěva). Dále každý, kdo vstoupil do elektronického katalogu prostřednictvím webového rozhraní, resp. každý adresný vstup do výpůjčního protokolu, do specializovaných databází a licencovaných elektronických zdrojů apod. Dále každý, kdo se zúčastnil online (virtuální) vzdělávací, kulturní, komunitní nebo volnočasové akce z prostor mimo knihovnu.</t>
  </si>
  <si>
    <t xml:space="preserve">26.</t>
  </si>
  <si>
    <t xml:space="preserve">Návštěvník knihovny – fyzická návštěva</t>
  </si>
  <si>
    <t xml:space="preserve">Každý, kdo toho dne osobně navštívil knihovnu (fyzická návštěva) a využil některou z jejích služeb, kulturních nebo vzdělávacích akcí.</t>
  </si>
  <si>
    <t xml:space="preserve">Specifika evidence fyzických návštěv:</t>
  </si>
  <si>
    <t xml:space="preserve">1.     Pokud konkrétní uživatel využije služby půjčovny nebo studovny (jednoho oddělení) v jeden den více než jednou, například 3x (1x dopoledne a 2x odpoledne) do Ročního výkazu o knihovně bude započtena jedna fyzická návštěva. Netýká se knihoven, které počítají fyzické návštěvy prostřednictvím turniketů či RFID bran.</t>
  </si>
  <si>
    <t xml:space="preserve">2.     Pokud konkrétní uživatel využije v jeden den služeb více než jednoho oddělení knihovny (hudební, dětské odd., čítárna, internet.) v rámci jedné budovy, bude započítána jedna fyzická návštěva. Netýká se knihoven které počítají fyzické návštěvy prostřednictvím turniketů či RFID bran.</t>
  </si>
  <si>
    <t xml:space="preserve">3.     Pokud konkrétní uživatel navštíví v jeden den půjčovnu nebo studovnu v hlavní budově knihovny, a ještě pobočku knihovny, která sídlí v jiné budově, budou započítány dvě fyzické návštěvy.</t>
  </si>
  <si>
    <t xml:space="preserve">4.     Pokud konkrétní uživatel využije v jeden den návratový box nebo selfcheck, bude započtena jedna fyzická návštěva.</t>
  </si>
  <si>
    <t xml:space="preserve">5.     Pokud konkrétní uživatel využije v jeden den návratový box nebo selfcheck a pobočku v jiné budově, budou započítány dvě fyzické návštěvy.</t>
  </si>
  <si>
    <t xml:space="preserve">6.     Pokud konkrétní uživatel využije v jeden den služby knihoboxu (zařízení pro vyzvednutí předem objednaných dokumentů), bude započítána jedna fyzická návštěva.</t>
  </si>
  <si>
    <t xml:space="preserve">27.</t>
  </si>
  <si>
    <t xml:space="preserve">Návštěvník prezenční kulturní, komunitní nebo volnočasové akce</t>
  </si>
  <si>
    <t xml:space="preserve">Každý návštěvník kulturní, komunitní nebo volnočasové akce, která byla pořádána knihovnou nebo jinou organizací ve spolupráci s knihovnou, bez ohledu na to, zda je nebo není registrovaným uživatelem knihovny.</t>
  </si>
  <si>
    <t xml:space="preserve">28.</t>
  </si>
  <si>
    <t xml:space="preserve">Návštěvník online (virtuální) kulturní, komunitní nebo volnočasové akce</t>
  </si>
  <si>
    <t xml:space="preserve">Každý, kdo se účastnil nebo následně sledoval knihovnou pořádané online (virtuální) kulturní komunitní nebo volnočasové akce. Tzn. každý, kdo sledoval akci prostřednictvím sociálních sítí nebo webové stránky knihovny ať už v reálném čase konání akce nebo zpětně. Metodika vykazování počtu návštěvníků online akcí je dostupná na webové stránce Knihovnického institutu v oddíle statistika: </t>
  </si>
  <si>
    <t xml:space="preserve">https://ipk.nkp.cz/statistika-pruzkumy-dokumenty/statistiky</t>
  </si>
  <si>
    <t xml:space="preserve">29.</t>
  </si>
  <si>
    <t xml:space="preserve">Návštěvník prezenčních vzdělávací akce (účastník vzdělávací akce)</t>
  </si>
  <si>
    <t xml:space="preserve">Každý návštěvník vzdělávací akce, která byla pořádána knihovnou nebo jinou organizací ve spolupráci s knihovnou, bez ohledu na to, zda je nebo není registrovaným uživatelem knihovny.</t>
  </si>
  <si>
    <r>
      <rPr>
        <sz val="11"/>
        <color rgb="FF000000"/>
        <rFont val="Calibri"/>
        <family val="2"/>
        <charset val="238"/>
      </rPr>
      <t xml:space="preserve">Započítávají se i účastníci vzdělávacích akcí určených pro knihovníky a zřizovatele/ provozovatele knihoven, které </t>
    </r>
    <r>
      <rPr>
        <b val="true"/>
        <sz val="11"/>
        <color rgb="FF000000"/>
        <rFont val="Calibri"/>
        <family val="2"/>
        <charset val="238"/>
      </rPr>
      <t xml:space="preserve">NEJSOU</t>
    </r>
    <r>
      <rPr>
        <sz val="11"/>
        <color rgb="FF000000"/>
        <rFont val="Calibri"/>
        <family val="2"/>
        <charset val="238"/>
      </rPr>
      <t xml:space="preserve"> organizovány v rámci regionálních funkcí.</t>
    </r>
  </si>
  <si>
    <t xml:space="preserve">30.</t>
  </si>
  <si>
    <t xml:space="preserve">Návštěvník online (virtuální) vzdělávací akce</t>
  </si>
  <si>
    <t xml:space="preserve">Každý, kdo se účastnil nebo následně sledoval knihovnou pořádané online (virtuální) vzdělávací akce. Tzn. každý, kdo sledoval akci prostřednictvím sociálních sítí nebo webové stránky knihovny ať už v reálném čase konání akce nebo zpětně. Metodika vykazování počtu návště­níků online akcí je dostupná na webové stránce Knihovnického institutu v oddíle statistika: </t>
  </si>
  <si>
    <t xml:space="preserve">31.</t>
  </si>
  <si>
    <t xml:space="preserve">Návštěvník online služeb knihovny (virtuální návštěva)</t>
  </si>
  <si>
    <t xml:space="preserve">Každý, kdo vstoupil do elektronického katalogu prostřednictvím webového rozhraní, resp. každý adresný vstup do výpůjčního protokolu, do specializovaných databází a licencovaných elektronických zdrojů apod. Dále osoba, která se zúčastnila online (virtuální) vzdělávací, kulturní, komunitní nebo volnočasové akce z prostor mimo knihovnu.</t>
  </si>
  <si>
    <t xml:space="preserve">32.</t>
  </si>
  <si>
    <t xml:space="preserve">Výpůjčka</t>
  </si>
  <si>
    <t xml:space="preserve">Výpůjčka je primární absenční nebo prezenční evidované půjčení jedné knihovní jednotky jednomu uživateli. Půjčení je na omezenou dobu danou výpůjčním řádem knihovny </t>
  </si>
  <si>
    <r>
      <rPr>
        <b val="true"/>
        <sz val="11"/>
        <color rgb="FF000000"/>
        <rFont val="Calibri"/>
        <family val="2"/>
        <charset val="238"/>
      </rPr>
      <t xml:space="preserve">Knihovní jednotka</t>
    </r>
    <r>
      <rPr>
        <sz val="11"/>
        <color rgb="FF000000"/>
        <rFont val="Calibri"/>
        <family val="2"/>
        <charset val="238"/>
      </rPr>
      <t xml:space="preserve"> = fyzický dokument (např. kniha), digitální dokument na fyzickém nosiči (např. CD-ROM) nebo digitální dokument (např. elektronická kniha, elektronická audiokniha).</t>
    </r>
  </si>
  <si>
    <r>
      <rPr>
        <b val="true"/>
        <sz val="11"/>
        <color rgb="FF000000"/>
        <rFont val="Calibri"/>
        <family val="2"/>
        <charset val="238"/>
      </rPr>
      <t xml:space="preserve">Primární výpůjčka</t>
    </r>
    <r>
      <rPr>
        <sz val="11"/>
        <color rgb="FF000000"/>
        <rFont val="Calibri"/>
        <family val="2"/>
        <charset val="238"/>
      </rPr>
      <t xml:space="preserve"> = první knihovnou evidované půjčení konkrétní knihovní jednotky konkrét­nímu uživateli.</t>
    </r>
  </si>
  <si>
    <r>
      <rPr>
        <b val="true"/>
        <sz val="11"/>
        <color rgb="FF000000"/>
        <rFont val="Calibri"/>
        <family val="2"/>
        <charset val="238"/>
      </rPr>
      <t xml:space="preserve">PROLONGACE</t>
    </r>
    <r>
      <rPr>
        <sz val="11"/>
        <color rgb="FF000000"/>
        <rFont val="Calibri"/>
        <family val="2"/>
        <charset val="238"/>
      </rPr>
      <t xml:space="preserve"> (prodloužení doby výpůjčky konkrétní knihovní jednotky) se do počtu výpůjček </t>
    </r>
    <r>
      <rPr>
        <b val="true"/>
        <sz val="11"/>
        <color rgb="FF000000"/>
        <rFont val="Calibri"/>
        <family val="2"/>
        <charset val="238"/>
      </rPr>
      <t xml:space="preserve">NEUVÁDĚJÍ.</t>
    </r>
  </si>
  <si>
    <t xml:space="preserve">Při evidenci ve výpůjčním protokolu musí být rozlišeno, zda se jedná o absenční výpůjčku, prezenční výpůjčku nebo prolongaci. PROLONGACE se NEEVIDUJÍ.</t>
  </si>
  <si>
    <t xml:space="preserve">33.</t>
  </si>
  <si>
    <t xml:space="preserve">E-výpůjčka</t>
  </si>
  <si>
    <t xml:space="preserve">Poskytnutí časově omezeného přístupu k elektronickému dokumentu uživateli prostřednictvím online služby knihovny (např. e-knihy a e-audioknihy prostřednictvím společnosti Palmknihy).</t>
  </si>
  <si>
    <t xml:space="preserve">34.</t>
  </si>
  <si>
    <t xml:space="preserve">Prezenční výpůjčka</t>
  </si>
  <si>
    <t xml:space="preserve">Knihovnou registrované a zaevidované půjčení jedné knihovní jednotky v prostorách knihovny </t>
  </si>
  <si>
    <t xml:space="preserve">35.</t>
  </si>
  <si>
    <t xml:space="preserve">Absenční výpůjčka</t>
  </si>
  <si>
    <t xml:space="preserve">Knihovnou registrované a zaevidované půjčení jedné knihovní jednotky mimo prostor knihovny.</t>
  </si>
  <si>
    <t xml:space="preserve">PROLONGACE (prodloužení doby výpůjčky konkrétní knihovní jednotky) se do počtu výpůjček NEUVÁDĚJÍ.</t>
  </si>
  <si>
    <t xml:space="preserve">36.</t>
  </si>
  <si>
    <t xml:space="preserve">Výpůjčka naučné literatury dospělému uživateli</t>
  </si>
  <si>
    <t xml:space="preserve">Primární fyzická výpůjčka vědecké, odborné a populárně naučné literatury ze všech oborů lidské činnosti nebo encyklopedické literatury ve formě papírové knihy dospělému uživateli.</t>
  </si>
  <si>
    <t xml:space="preserve">Primární výpůjčka = první knihovnou evidované půjčení konkrétní knihovní jednotky konkrét­nímu uživateli.</t>
  </si>
  <si>
    <t xml:space="preserve">37.</t>
  </si>
  <si>
    <t xml:space="preserve">Výpůjčka krásné literatury dospělému uživateli</t>
  </si>
  <si>
    <t xml:space="preserve">Primární fyzická výpůjčka beletrie (prózy), poezie, divadelní hry, filmového scénáře ve formě papírové knihy dospělému uživateli. Primární výpůjčka = první knihovnou evidované půjčení konkrétní knihovní jednotky konkrétnímu uživateli. PROLONGACE (prodloužení doby výpůjčky konkrétní knihovní jednotky) se do počtu výpůjček NEUVÁDĚJÍ.</t>
  </si>
  <si>
    <t xml:space="preserve">38.</t>
  </si>
  <si>
    <t xml:space="preserve">Výpůjčka naučné literatury dětskému uživateli</t>
  </si>
  <si>
    <t xml:space="preserve">Primární fyzická výpůjčka vědecké, odborné a populárně naučné literatury ze všech oborů lidské činnosti nebo encyklopedické literatury ve formě papírové knihy uživateli mladšímu 15 let.</t>
  </si>
  <si>
    <t xml:space="preserve">Primární výpůjčka = první knihovnou evidované půjčení konkrétní knihovní jednotky konkré­nímu uživateli.</t>
  </si>
  <si>
    <t xml:space="preserve">39.</t>
  </si>
  <si>
    <t xml:space="preserve">Výpůjčka krásné literatury dětskému uživateli</t>
  </si>
  <si>
    <t xml:space="preserve">Primární fyzická výpůjčka beletrie (prózy), poezie, divadelní hry, filmového scénáře ve formě papírové knihy uživateli mladšímu 15 let. Primární výpůjčka = první knihovnou evidované půjčení konkrétní knihovní jednotky konkrétnímu uživateli. PROLONGACE (prodloužení doby výpůjčky konkrétní knihovní jednotky) se do počtu výpůjček NEUVÁDĚJÍ.</t>
  </si>
  <si>
    <t xml:space="preserve">40.</t>
  </si>
  <si>
    <t xml:space="preserve">Výpůjčka periodika</t>
  </si>
  <si>
    <t xml:space="preserve">Primární fyzická výpůjčka jednoho vázaného ročníku (nebo svazku, tj. knihovní jednotky). U průběžně docházejících periodik je výpůjčkou každý jednotlivý sešit nebo číslo periodika (evidovaného v evidenci docházejících periodik). Ukončený ročník docházejících periodik má být zkompletován a půjčován (a evidován) jako jedna knihovní jednotka.</t>
  </si>
  <si>
    <t xml:space="preserve">41.</t>
  </si>
  <si>
    <t xml:space="preserve">Webová stránka knihovny</t>
  </si>
  <si>
    <t xml:space="preserve">Elektronická služba knihovny, která má jednoznačnou doménu na internetu nebo využívá domény jiného subjektu. Obsahuje základní informace o knihovně a jejích službách a zprostředkovává elektronické služby knihovny (např. elektronický katalog, licencované i vlastní databáze, online výpůjční služby, online informační služby</t>
  </si>
  <si>
    <t xml:space="preserve">Základní doporučené údaje, které by měla obsahovat web/webová stránka knihovny jsou popsány v dokumentu Standard pro dobrou knihovnu                             (v aktuálním znění), dostupný z: </t>
  </si>
  <si>
    <t xml:space="preserve">https://ipk.nkp.cz/legislativa/normy-standardy-doporuceni</t>
  </si>
  <si>
    <t xml:space="preserve">Při započítávání návštěv odfiltrovat v nejvyšší možné míře návštěvy robotů a jiných automatických nástrojů, které nelze považovat za návštěvy reálných uživatelů.</t>
  </si>
  <si>
    <t xml:space="preserve">42.</t>
  </si>
  <si>
    <t xml:space="preserve">Počet návštěv webové stránky knihovny</t>
  </si>
  <si>
    <r>
      <rPr>
        <sz val="11"/>
        <color rgb="FF000000"/>
        <rFont val="Calibri"/>
        <family val="2"/>
        <charset val="238"/>
      </rPr>
      <t xml:space="preserve">Počet návštěv webové stránky knihovny bez ohledu na počet stran nebo prohlížených souborů, z prostoru knihovny nebo z prostoru mimo knihovnu.</t>
    </r>
    <r>
      <rPr>
        <vertAlign val="superscript"/>
        <sz val="11"/>
        <color rgb="FF000000"/>
        <rFont val="Calibri"/>
        <family val="2"/>
        <charset val="238"/>
      </rPr>
      <t xml:space="preserve"> </t>
    </r>
    <r>
      <rPr>
        <sz val="11"/>
        <color rgb="FF000000"/>
        <rFont val="Calibri"/>
        <family val="2"/>
        <charset val="238"/>
      </rPr>
      <t xml:space="preserve">Návštěva webové stránky je definována jako série požadavků na stránky jednoho webu od jednoho unikátního návštěvníka v rámci časového intervalu 30 minut (tzn. – že nový požadavek na stránku dotčeného webu musí následovat maximálně za 30 minut od předchozího požadavku). Pokud mezi dvěma požadavky uplynulo více než 30 minut, jde již o novou návštěvu/návštěvníka. Toto pravidlo vychází z mezinárodního standardu organizace IF ABC a je používáno jak měřícími službami domácími, tak i zahraničními.</t>
    </r>
  </si>
  <si>
    <t xml:space="preserve">43.</t>
  </si>
  <si>
    <t xml:space="preserve">Elektronický katalog knihovny (OPAC) na internetu</t>
  </si>
  <si>
    <t xml:space="preserve">Veřejně dostupný online elektronický katalog knihovny přístupný prostřednictvím počítačové sítě, např. internetu. Je určen fyzickým i virtuálním uživatelům knihovny. Kromě vlastního vyhledávání záznamů dokumentů obvykle zpřístupňuje i řadu dalších služeb, např. umožňuje správu uživatelského konta, přístup k dalším informačním zdrojům apod.</t>
  </si>
  <si>
    <t xml:space="preserve">44.</t>
  </si>
  <si>
    <t xml:space="preserve">Vstup do elektronického katalogu a elektronického výpůjčního protokolu</t>
  </si>
  <si>
    <t xml:space="preserve">Úspěšný požadavek na elektronický katalog (OPAC) uskutečněný z libovolného elektronického zařízení bez ohledu na místo připojení (z prostor i mimo prostor knihovny). Je to jeden cyklus uživatelských aktivit, který začíná připojením uživatele k OPAC a končí ukončením aktivit v OPAC. Průměrná doba časové prodlevy je stanovena na 30 minut. Delší potřebná doba se vykazuje jako další připojení. Nerozlišují se vstupy uživatelů a zaměstnanců knihovny. Údaje o po­čtech vstupů jsou k dispozici z automatizovaného knihovního systému.</t>
  </si>
  <si>
    <t xml:space="preserve">45.</t>
  </si>
  <si>
    <t xml:space="preserve">Elektronický výpůjční protokol (online)</t>
  </si>
  <si>
    <t xml:space="preserve">Elektronická evidence uživatelů, výpůjček a dalších operací vztahujících se k jednotlivým uživatelským kontům. Statistika sleduje vstupy registrovaných uživatelů do protokolu, které mohou uživatelé realizovat pouze na základě svých přihlašovacích údajů.</t>
  </si>
  <si>
    <t xml:space="preserve">46.</t>
  </si>
  <si>
    <t xml:space="preserve">Vstup do elektronického výpůjčního protokolu</t>
  </si>
  <si>
    <t xml:space="preserve">Připojení uživatele do vlastního uživatelského konta z elektronického zařízení.</t>
  </si>
  <si>
    <t xml:space="preserve">47.</t>
  </si>
  <si>
    <t xml:space="preserve">Licencované elektronické informační zdroje</t>
  </si>
  <si>
    <t xml:space="preserve">Za elektronické informační zdroje považujeme báze dat zařazené do fondu knihovny, zpracované v lokálních informačních systémech a zpřístupňované prostřednictvím sítě. Jejich akvizice se uskutečňuje: nákupem dat, získáním přístupových práv v rámci lokální, regionální, národní, skupinové (konsorcia) nebo individuální licenční smlouvy, získáním přístupových práv na základě legislativní úpravy (povinný výtisk) digitalizací nebo cíleným lokálním ukládáním digitálních dokumentů v souladu s autorským právem. Za databázi se považují soubory či sestavy dat, faktografických údajů, textů a jiných digitálních objektů, které se zpřístupňují prostřednictvím společného rozhraní. Zahrnujeme sem zejména báze elektronických periodik zpřístupňované v rámci konsorcií, agregační báze typu EBSCO, JSTOR, ANOPRESS, které nabízejí periodika různých vydavatelů. Nezahrnují se volné zdroje, portály knihoven (např. virtuální odborné knihovny), soubory odkazů zpracované v bázi dat nebo elektronické kurzy. Nezahrnují se rovněž tituly přístupné jako pay-per-view nebo báze přístupné pouze na testování.</t>
  </si>
  <si>
    <t xml:space="preserve">48.</t>
  </si>
  <si>
    <t xml:space="preserve">Vstup do elektronických informačních zdrojů a databází celkem</t>
  </si>
  <si>
    <t xml:space="preserve">Vstup (připojení) do elektronických informačních zdrojů a databází (dále jen databáze). Je definován jako úspěšný požadavek na databázi. Průměrná doba časové prodlevy je stanovena na 30 minut. Delší potřebná doba se vykazuje jako další připojení. Nerozlišují se vstupy uživatelů a zaměstnanců knihovny. Zahrnuje se počet vstupů do elektronických informačních zdrojů a databází vlastních i licencovaných. Úspěšný požadavek na databázi nebo informační zdroj uskutečněný z počítače v prostorách knihovny. Zahrnuje se počet vstupů do vlastních i licencovaných elektronických informačních zdrojů a databází.</t>
  </si>
  <si>
    <t xml:space="preserve">Pro dokumenty zpřístupňované ze serverů jiných poskytovatelů dodává statistiky poskytovatel příslušné služby případně vedoucí konsorcia. Zpřístupňuje-li knihovna vlastní digitální dokumenty (např. vlastní digitalizované objekty, elektronické disertace apod.), vykazuje statistiky sama.</t>
  </si>
  <si>
    <t xml:space="preserve">49.</t>
  </si>
  <si>
    <t xml:space="preserve">Zobrazení nebo stažení digitálního dokumentu</t>
  </si>
  <si>
    <t xml:space="preserve">Zpřístupnění digitálního dokumentu nebo jeho části. Nezapočítává se pouhé stažení obálky, obsahu či jiné doprovodné součásti dokumentu.</t>
  </si>
  <si>
    <t xml:space="preserve">50.</t>
  </si>
  <si>
    <t xml:space="preserve">Stažení dokumentů k dlouhodobému užití</t>
  </si>
  <si>
    <t xml:space="preserve">Počet stažených ("download“) dokumentů z vlastních specializovaných databází a licencovaných elektronických informačních zdrojů, případně z OPAC, které si uživatel stáhl a mohl nadále využívat ve svém zařízení, aniž by zůstal připojen k elektronickým službám knihovny. Lze započítat i zobrazování (stahování) samostatných digitálních dokumentů umístěných na webové stránce knihovny, např. digitalizované knihy a periodika. Podmínkou je, aby tyto dokumenty byly evidovány a zpracovány jakou součást knihovního fondu. Pro dokumenty zpřístupňované ze serverů jiných poskytovatelů dodává statistiky poskytovatel příslušné služby případně vedoucí konsorcia. Zpřístupňuje-li knihovna vlastní digitální dokumenty (např. vlastní digitalizované objekty, elektronické disertace apod.), vykazuje statistiky sama knihovna.</t>
  </si>
  <si>
    <t xml:space="preserve">51.</t>
  </si>
  <si>
    <t xml:space="preserve">E-výpůjčka e-dokumentu, počet online výpůjček e-knih, e-audioknih apod.</t>
  </si>
  <si>
    <t xml:space="preserve">Stažení elektronického dokumentu (zpravidla e-knihy a e-audioknihy) jednomu uživateli na časově omezenou dobu na vlastní zařízení uživatele.</t>
  </si>
  <si>
    <t xml:space="preserve">Pozn. Zahrnuje e-výpůjčky ze systémů typu např. Palmknihy, EBSCO, Ebrary, Flexibooks a jiné.</t>
  </si>
  <si>
    <t xml:space="preserve">52.</t>
  </si>
  <si>
    <t xml:space="preserve">Počet vlastních specializovaných databází</t>
  </si>
  <si>
    <t xml:space="preserve">Počet elektronických databází, které knihovna sama vytváří, jejichž obsah je speciálně tematicky, regionálně nebo jinak vymezen, a které zpřístupňuje uživatelům na místě (prostřednictvím PC v prostoru knihovny) i prostřednictvím sítě internet. Nezahrnuje elektronický katalog knihovny a výpůjční protokol.</t>
  </si>
  <si>
    <t xml:space="preserve">53.</t>
  </si>
  <si>
    <t xml:space="preserve">Online služby</t>
  </si>
  <si>
    <t xml:space="preserve">Všechny služby, které knihovna poskytuje uživatelům prostřednictvím sítě, např. internetu, intranetu, extranetu (online výpůjční služby, tj. objednávky, rezervace, prodlužování výpůjček, on­line informační a referenční služby, elektronické dodávání dokumentů, online vzdělávací, kulturní, komunitní a volnočasové akce).</t>
  </si>
  <si>
    <t xml:space="preserve">54.</t>
  </si>
  <si>
    <t xml:space="preserve">Meziknihovní výpůjční služba (MVS)</t>
  </si>
  <si>
    <t xml:space="preserve">Typ výpůjční služby, která umožňuje kterékoliv knihovně vy­žádat si a půjčit pro svého uživatele od jiné knihovny v rámci státu ty dokumenty, které nemá ve svém fondu, a naopak půjčovat na vyžádání dokumenty z vlastních fondů jiným knihovnám. Může být realizována výpůjčkou fyzického dokumentu, kopií nebo elektronickou formou.</t>
  </si>
  <si>
    <t xml:space="preserve">55.</t>
  </si>
  <si>
    <t xml:space="preserve">Výměnný fond</t>
  </si>
  <si>
    <t xml:space="preserve">Samostatná část knihovního fondu pověřené knihovny, která je určena k půjčování v knihovnách obsluhovaných v rámci regionálních funkcí.</t>
  </si>
  <si>
    <t xml:space="preserve">56.</t>
  </si>
  <si>
    <t xml:space="preserve">Výměnný soubor</t>
  </si>
  <si>
    <t xml:space="preserve">Jednorázově dodaný a zapůjčený soubor knih a dalších dokumentů do (obsluhované) knihovny na určitou dobu (obvykle delší, než je řádná výpůjční doba půjčující knihovny) z výměnného fondu. Tato služba se neřídí zásadami meziknihovní výpůjční služby. Výměnné soubory se nezapočítávají do stavu knihovního fondu v ř. 0101, ani do počtu k. j. ve volném výběru v ř. 0115.</t>
  </si>
  <si>
    <t xml:space="preserve">57.</t>
  </si>
  <si>
    <t xml:space="preserve">Kulturní, komunitní nebo volnočasová akce pro veřejnost </t>
  </si>
  <si>
    <t xml:space="preserve">Knihovnou pořádané akce pro uživatele a veřejnost, jejichž přínosem je kultivace osobnosti, poskytují zábavu a estetický zážitek, např. besedy, výstavy, literární pásma, hudební pořady, koncerty, kvízy, di­vadlo jednoho herce, literární čtení, besedy s převažující kulturní složkou, Muzejní noc, cestovatelské besedy, besedy s dětmi (pohádky, říkadla…), autorská čtení, S knížkou do života (Bookstart), pasování prvňáčků, Knížka pro prvňáčka, Noc s Andersenem, Lovci perel, soutěže, hraní společenských her, výtvarné, tvůrčí dílny, vyhodnocení soutěží, filmové projekce, divadelní představení, křty knih, recitační pásma, vernisáže výstav, komunitní, pohybové a relaxační aktivity. Nezahrnují se nástěnky a drobné výstavky (např. novinek).</t>
  </si>
  <si>
    <t xml:space="preserve">Započítávají se také akce, kde knihovna není hlavním pořadatelem.</t>
  </si>
  <si>
    <r>
      <rPr>
        <b val="true"/>
        <sz val="11"/>
        <color rgb="FF000000"/>
        <rFont val="Calibri"/>
        <family val="2"/>
        <charset val="238"/>
      </rPr>
      <t xml:space="preserve">Komunitní aktivity</t>
    </r>
    <r>
      <rPr>
        <sz val="11"/>
        <color rgb="FF000000"/>
        <rFont val="Calibri"/>
        <family val="2"/>
        <charset val="238"/>
      </rPr>
      <t xml:space="preserve"> = knihovnou pořádané akce, které oslovují obyvatele regionálně příslušných lokalit. Řadí se mezi ně volnočasové a vzdělávací aktivity, jež knihovny poskytují veřejnosti s ohledem na specifické potřeby cílových skupin. Knihovny se pomocí těchto aktivit snaží být nejen místem mezigeneračního setkávání, seznámení obyvatel rozdílných etnik, národností, ale také prostorem pro lidi z různých sociálních poměrů.</t>
    </r>
  </si>
  <si>
    <t xml:space="preserve">58.</t>
  </si>
  <si>
    <t xml:space="preserve">Online (virtuální) kulturní, komunitní nebo volnočasové akce</t>
  </si>
  <si>
    <t xml:space="preserve">Knihovnou pořádané akce v online (virtuálním) prostoru pro uživatele a veřejnost, jejichž přínosem je kultivace osobnosti, poskytují zábavu a estetický zážitek, například besedy, a další akce, které uvádí Definice č. 57, a které je možné realizovat ve virtuální podobě.</t>
  </si>
  <si>
    <t xml:space="preserve">Započítávají se také akce, kde knihovna není hlavním pořadatelem. Nezapočítávají se upoutávky na připravované akce a instruktážní videa (například videa, která učí návštěvníky používat OPAC nebo jiné služby, které knihovna nabízí atd.).</t>
  </si>
  <si>
    <t xml:space="preserve">59.</t>
  </si>
  <si>
    <t xml:space="preserve">Vzdělávací akce pro veřejnost</t>
  </si>
  <si>
    <t xml:space="preserve">Knihovnou pořádané akce pro uživatele a veřejnost, jejichž přínosem je rozvoj vědomostí a znalostí, poskytují nové informace a poznatky (např. školení, kurzy, konference, přednášky, výstavy s informacemi, exkurze, knihovnicko-informační lekce, workshopy, univerzity volného času, akce konané ve spolupráci se školou jako součást výuky, komentované hudební a filmové pořady).</t>
  </si>
  <si>
    <t xml:space="preserve">Započítávají se také akce, kde knihovna není hlavním pořadatelem a vzdělávacích akce určené pro knihovníky a zřizovatele/provozovatele knihoven, které NEJSOU organizovány v rámci regionálních funkcí.</t>
  </si>
  <si>
    <t xml:space="preserve">60.</t>
  </si>
  <si>
    <t xml:space="preserve">Online (virtuální) vzdělávací akce pro veřejnost</t>
  </si>
  <si>
    <t xml:space="preserve">Knihovnou pořádané akce v online (virtuálním) prostoru pro uživatele a veřejnost, jejichž přínosem je rozvoj vědomostí a znalostí, poskytují nové informace a poznatky, například webináře a další akce, které uvádí definice 64, a které je možné realizovat ve virtuální podobě.</t>
  </si>
  <si>
    <t xml:space="preserve">Do vzdělávacích akcí se nezapočítávají upoutávky na připravované akce a instruktážní videa (například videa, která učí návštěvníky používat OPAC nebo jiné služby, které knihovna nabízí).</t>
  </si>
  <si>
    <t xml:space="preserve">61.</t>
  </si>
  <si>
    <t xml:space="preserve">Vydané neperiodické publikace</t>
  </si>
  <si>
    <t xml:space="preserve">Publikace vydané knihovnou (v tištěné i elektronické podobě) v předem nestanoveném časovém období. Vykazují se publikace, které obsahují tiráž (nebo titulní list) s údaji potřebnými pro knihovnické zpracování, resp. předepsanými příslušným zákonem. Nezahrnují se interní publikace administrativního charakteru (plány činnosti, oběžníky apod.).</t>
  </si>
  <si>
    <t xml:space="preserve">62.</t>
  </si>
  <si>
    <t xml:space="preserve">Vydané periodické publikace</t>
  </si>
  <si>
    <t xml:space="preserve">Knihovnou vydávaná řada dokumentů vycházejících průběžně pod jedním názvem v pravidelných nebo nepravidelných intervalech po neurčitou dobu; jednotlivá čísla v řadě jsou souvisle číslována nebo je každé číslo datováno, například: zpravodaje, bulletiny, periodické sborníky. Do evidence knihovnou vydávaných periodik jsou zahrnována i periodika vydávaná elektronicky.</t>
  </si>
  <si>
    <t xml:space="preserve">63.</t>
  </si>
  <si>
    <t xml:space="preserve">Vydané elektronické dokumenty</t>
  </si>
  <si>
    <t xml:space="preserve">Knihovnou vydané dokumenty v elektronické formě, které lze přečíst či přehrát pouze s pomocí PC nebo podobného elektronického zařízení. Viz Definice č. 15.</t>
  </si>
  <si>
    <t xml:space="preserve">64.</t>
  </si>
  <si>
    <t xml:space="preserve">Studijní místo</t>
  </si>
  <si>
    <t xml:space="preserve">Místo v knihovně určené uživatelům ke čtení, studiu, hraní společenských her apod., ať už se sedadly nebo bez nich (například neformální místa k sezení – křesla, sedací vaky, pohovky, pobytové schody aj.) s technickým vybavením nebo bez něj. Místo pro uživatele se může nacházet v interiéru i exteriéru knihovny. Nezahrnují se místa v učebnách a přednáškových sálech. Nezahrnuje se podlahová plocha, kde se příležitostně rozloží polštáře, na kterých mohou uživatelé sedět.</t>
  </si>
  <si>
    <t xml:space="preserve">65.</t>
  </si>
  <si>
    <t xml:space="preserve">Počítač pro uživatele napojený na internet</t>
  </si>
  <si>
    <t xml:space="preserve">Počítač (pracovní stanice), který umožňuje uživatelům knihovny přístup k internetu.</t>
  </si>
  <si>
    <t xml:space="preserve">66.</t>
  </si>
  <si>
    <r>
      <rPr>
        <b val="true"/>
        <sz val="11"/>
        <color rgb="FF000000"/>
        <rFont val="Calibri"/>
        <family val="2"/>
        <charset val="238"/>
      </rPr>
      <t xml:space="preserve">Plocha knihovny pro uživatele v m</t>
    </r>
    <r>
      <rPr>
        <b val="true"/>
        <vertAlign val="superscript"/>
        <sz val="11"/>
        <color rgb="FF000000"/>
        <rFont val="Calibri"/>
        <family val="2"/>
        <charset val="238"/>
      </rPr>
      <t xml:space="preserve">2</t>
    </r>
  </si>
  <si>
    <t xml:space="preserve">Zahrnuje celkovou užitnou plochu knihovny určenou ná­vštěvníkům (v hlavní budově a pobočkách), např. volný výběr, studovny, čítárny včetně venkovních čítáren, přednáškové (divadelní) sály apod. Nezahrnují se uzavřená skladiště, schodiště, vstupní prostory, sociální zařízení atd. Je možné zahrnout plochu např. informačního centra nebo jiné části, pokud poskytuje knihovnické a informační služby.</t>
  </si>
  <si>
    <r>
      <rPr>
        <b val="true"/>
        <sz val="11"/>
        <color rgb="FF000000"/>
        <rFont val="Calibri"/>
        <family val="2"/>
        <charset val="238"/>
      </rPr>
      <t xml:space="preserve">Venkovní čítárna</t>
    </r>
    <r>
      <rPr>
        <sz val="11"/>
        <color rgb="FF000000"/>
        <rFont val="Calibri"/>
        <family val="2"/>
        <charset val="238"/>
      </rPr>
      <t xml:space="preserve"> = prostor patřící knihovně, který je součástí budovy nebo venkovní prostor na knihovnu těsně navazující, vybavený minimálně sedacím nábytkem, ve kterém mohou návštěvníci alespoň část roku využívat knihovnické a informační služby (například čtení, hraní společenských her, vzdělávací, kulturní a volnočasové akce atd.).</t>
    </r>
  </si>
  <si>
    <t xml:space="preserve">67.</t>
  </si>
  <si>
    <t xml:space="preserve">Počet hodin pro veřejnost týdně</t>
  </si>
  <si>
    <t xml:space="preserve">V jednotlivých dnech se započítává vždy provozní doba nejdéle otevřeného útvaru nebo pobočky. Celkové provozní doby jednotlivých útvarů a poboček za týden se nesčítají. v případě nestandardní provozní doby, kdy se například pravidelně střídá tzv. dlouhý a krátký týden, se doporučuje uvádět průměr těchto dvou týdnů.</t>
  </si>
  <si>
    <t xml:space="preserve">68.</t>
  </si>
  <si>
    <t xml:space="preserve">Zaměstnanci v pracovním poměru (fyzické osoby)</t>
  </si>
  <si>
    <t xml:space="preserve">Počet zaměstnanců (fyzické osoby) v hlavním pracovním poměru k 31.12. Tzn. zaměstnanci s pracovní smlouvou jejíž součástí je zařazení do platové třídy a stupně dle vzdělání zaměstnance.</t>
  </si>
  <si>
    <t xml:space="preserve">69.</t>
  </si>
  <si>
    <t xml:space="preserve">Počet zaměstnanců v pracovním poměru knihovny (přepočtený stav)</t>
  </si>
  <si>
    <t xml:space="preserve">Počet zaměstnanců knihovny v hlavním pracovním poměru, přepočtený na plně zaměstnané za rok. Tzn. zaměstnanci s pracovní smlouvou jejíž součástí je zařazení do platové třídy a stupně dle vzdělání zaměstnance.</t>
  </si>
  <si>
    <t xml:space="preserve">70.</t>
  </si>
  <si>
    <t xml:space="preserve">Dělení zaměstnanců knihoven</t>
  </si>
  <si>
    <t xml:space="preserve">Odborný zaměstnanec je:</t>
  </si>
  <si>
    <t xml:space="preserve">a) zaměstnanec pracující podle katalogu prací na pozici knihovník a vzdělaný v oboru knihovnictví a/nebo informační vědy. Vzdělání může být získáno formálním vzděláním (VŠ, VOŠ, SŠ), úspěšným složením zkoušky v rámci Národní soustavy kvalifikací nebo nejméně desetiletou praxí na konkrétní pracovní pozici v knihovně (viz. Koncepce celoživotního vzdělávání pracovníků knihoven</t>
  </si>
  <si>
    <t xml:space="preserve">https://ipk.nkp.cz/docs/Koncepce_CZV_20212027.pdf/</t>
  </si>
  <si>
    <t xml:space="preserve">b) zaměstnanec pracující na odborné pozici podle katalogu prací s vysokoškolským, vyšším odborným nebo středním vzděláním ukončeným maturitou v ostatních oborech.</t>
  </si>
  <si>
    <t xml:space="preserve">Například: zaměstnanec, který pracuje na pozici knihovníka, ale nesplňuje podmínky uvedené v bodu a), ekonom, personalista, IT specialista, specialista na PR, aj.</t>
  </si>
  <si>
    <t xml:space="preserve">Ostatní zaměstnanec je:</t>
  </si>
  <si>
    <t xml:space="preserve">zaměstnanec, který nesplňuje podmínky pro zařazení mezi odborné zaměstnance.</t>
  </si>
  <si>
    <t xml:space="preserve">Například: vyučený knihař, uklízečka, zaměstnanec pracující na pozici knihovník dle katalogu prací v 6. platové třídě, který nemá maturitu aj.</t>
  </si>
  <si>
    <t xml:space="preserve">Poznámka: Tato definice se vztahuje k řádkům ročního výkazu 603–609, kde se uvádí počty odborných a ostatních zaměstnanců v pracovním poměru.</t>
  </si>
  <si>
    <t xml:space="preserve">Knihovníci zaměstnaní na DPP či DPČ se do těchto řádků nevykazují.</t>
  </si>
  <si>
    <t xml:space="preserve">71.</t>
  </si>
  <si>
    <t xml:space="preserve">Profesní odborné vzdělávání zaměstnanců knihoven</t>
  </si>
  <si>
    <t xml:space="preserve">Profesním vzděláváním se rozumí vzdělávání zaměstnanců jejichž pracovní náplň odpovídá v katalogu prací pozici 2.03.01 KNIHOVNÍK. Je to soubor aktivit, které mají za cíl rozvíjet a prohlubovat znalosti, dovednosti a kompetence knihovníků, aby mohli lépe a efektivněji vykonávat svou práci.</t>
  </si>
  <si>
    <t xml:space="preserve">Započítávají se všechny formy profesního odborného vzdělávání (školního i mimoškolního) v průběhu aktivního pracovního života. Jeho podstatou je stálé přizpůsobování kvalifikace pracovníka. Do odborného vzdělávání lze zahrnout také individuální studium odborné periodické i neperiodické literatury (časová dotace je max. 2 hodiny za kalendářní měsíc).</t>
  </si>
  <si>
    <t xml:space="preserve">Standard vzdělávání – profesionální knihovny: 48 hodin / rok na jednoho pracovníka, neprofesionální knihovny (pracovní úvazek nižší než 15 hod. / týden): 8 hodin / rok na jednoho pracovníka.</t>
  </si>
  <si>
    <t xml:space="preserve">72.</t>
  </si>
  <si>
    <t xml:space="preserve">Dobrovolní pracovníci</t>
  </si>
  <si>
    <t xml:space="preserve">Dobrovolník je člověk, který bez nároku na finanční odměnu a ze své svobodné vůle poskytuje svůj čas, zkušenosti, dovednosti a energii k rozšíření či zkvalitnění služeb knihovny, příp. napomáhá při aktivitách spojených se službami knihovny. Dobrovolník je člověk starší patnácti let.</t>
  </si>
  <si>
    <t xml:space="preserve">73.</t>
  </si>
  <si>
    <t xml:space="preserve">Počet hodin odpracovaných dobrovolnými pracovníky ročně</t>
  </si>
  <si>
    <t xml:space="preserve">Součet všech odpracovaných hodin dobrovolnými pracovníky za rok.</t>
  </si>
  <si>
    <t xml:space="preserve">74.</t>
  </si>
  <si>
    <t xml:space="preserve">Pobočka</t>
  </si>
  <si>
    <t xml:space="preserve">Lokálně vyčleněná část knihovny, která je její organizační částí a pracuje pod jejím přímým vedením.</t>
  </si>
  <si>
    <t xml:space="preserve">75.</t>
  </si>
  <si>
    <t xml:space="preserve">Profesionální knihovna</t>
  </si>
  <si>
    <t xml:space="preserve">Je základní knihovna s pracovním úvazkem knihovníka vyšším než 15 hodin týdně.</t>
  </si>
  <si>
    <t xml:space="preserve">76.</t>
  </si>
  <si>
    <t xml:space="preserve">Neprofesionální knihovna</t>
  </si>
  <si>
    <t xml:space="preserve">Je základní knihovna s pracovním úvazkem knihovníka maximálně 15 hodin týdně.</t>
  </si>
  <si>
    <t xml:space="preserve">77.</t>
  </si>
  <si>
    <t xml:space="preserve">Dohoda o provedení práce (DPP)</t>
  </si>
  <si>
    <t xml:space="preserve">Dohoda o provedení práce je specifický druh pracovního vztahu, který je upraven zákoníkem práce. Na rozdíl od standardního pracovního poměru, DPP je omezena na určitý rozsah práce a nemá charakter trvalého pracovního zařazení. Jedná se o práci mimo hlavní pracovní poměr v rozsahu maximálně 300 hodin ročně pro jednoho zaměstnavatele (krátkodobé nebo jednorázové úkoly).
Uveďte celkový počet jedinečných fyzických osob, které pro knihovnu v daném roce pracovaly na základě uzavřené DPP (řádek 0610). Každá osoba se počítá pouze jednou, bez ohledu na to, kolik samostatných DPP v průběhu roku uzavřela. Pokud měl například student DPP v létě na 200 hodin a poté v prosinci další DPP na jinou činnost na 50 hodin, do statistiky se započítá jako 1 osoba.</t>
  </si>
  <si>
    <t xml:space="preserve">78.</t>
  </si>
  <si>
    <t xml:space="preserve">Dohoda o pracovní činnosti (DPČ)</t>
  </si>
  <si>
    <t xml:space="preserve">Dohoda o pracovní činnosti je druh pracovněprávního vztahu, který je upraven zákoníkem práce. Podobá se dohodě o provedení práce (DPP), ale má některé odlišnosti. Obě tyto dohody se liší od klasického pracovního poměru. Práce mimo hlavní pracovní poměr v rozsahu, který v průměru nepřekračuje polovinu stanovené týdenní pracovní doby (typicky 20 hodin týdně, analogicky k polovičnímu úvazku). Vhodná pro pravidelnou, ale časově omezenou činnost.
Stejně jako u DPP uveďte celkový počet jedinečných fyzických osob, které v daném roce pro knihovnu pracovaly na DPČ (řádek 0611). I zde platí, že jedna osoba se počítá jen jednou.</t>
  </si>
  <si>
    <t xml:space="preserve">79.</t>
  </si>
  <si>
    <t xml:space="preserve">Jiný než pracovněprávní vztah (OSVČ, smlouvy o dílo aj.)</t>
  </si>
  <si>
    <t xml:space="preserve">Vztahuje se na osoby pracující na základě určitého typu dodavatelské smlouvy (licenční smlouvy, smlouvy o spolupráci, smlouvy o dílo, příkazní smlouvy aj.), zahrnuty jsou také osoby samostatně výdělečně činné (OSVČ). Vztahuje se pouze na smluvní vztahy s fyzickými osobami, vyjma vztahů pracovně právních. Nezahrnuje služby právnických osob (např. s. r. o., a. s.). Tato kategorie tak obsahuje spolupráci s externími dodavateli (fyzickými osobami), kteří pracují na základě faktury, nikoli mzdy vyplývající z pracovní smlouvy. Evidence je založena na smluvních vztazích.
Uveďte počet unikátních fyzických osob, se kterými měla knihovna v daném roce uzavřen smluvní vztah (smlouva o dílo, licenční smlouva, příkazní smlouva atd. – řádek 0612). Započítejte každého jednotlivého dodavatele (IČO nebo jméno) pouze jednou. Pokud jste například objednali u jednoho lektora (OSVČ) tři různé besedy v průběhu roku, do statistiky se vykáže jako 1 osoba. V řádku 0613 uveďte počet odpracovaných hodin těmito osobami, tj. v jiném než pracovněprávním vztahu. Počet hodin lze stanovit několika způsoby:
•	uvedení předpokládaného rozsah práce v hodinách přímo ve znění smlouvy,
•	u nahodilých a jednorázových akcí v předávacím protokolu nebo na faktuře uvedený reálný (nebo kvalifikovaně odhadnutý) počet odpracovaných hodin,
•	u dlouhodobých a pravidelných služeb provedení vlastního odhadu dle konzultace s dodavatelem,
pokud nelze počet hodin zjistit jinak, lze jej odhadnout zpětným výpočtem z ceny služby a obvyklé hodinové sazby v daném oboru v místě a čase obvyklé.</t>
  </si>
  <si>
    <t xml:space="preserve">Definice č. 80 až č. 116</t>
  </si>
  <si>
    <t xml:space="preserve">Tyto definice se vztahují k vykazování údajů o hospodaření. Oddíly VII. a VIII. Oddíly vyplňují všechny knihovny dle skutečnosti. Údaje se získají z Výkazu zisku a ztráty sestaveného k 31. 12. b. r., a analytického účtování, resp. platné směrné účtové osnovy, vyhláška č. 410/2009 Sb., v platném znění.</t>
  </si>
  <si>
    <t xml:space="preserve">80.</t>
  </si>
  <si>
    <t xml:space="preserve">Výnosy z vlastních výkonů a za zboží (Kult ř. 0701)</t>
  </si>
  <si>
    <t xml:space="preserve">Výnosy z vlastních výkonů a zboží (účtová skupina 60). z hlavní i hospodářské činnosti.</t>
  </si>
  <si>
    <t xml:space="preserve">81.</t>
  </si>
  <si>
    <t xml:space="preserve">Výnosy (příjmy) z hlavní činnosti (Kult ř. 0702)</t>
  </si>
  <si>
    <t xml:space="preserve">Z řádku 0701 pouze výnosy (příjmy) z hlavní činnosti, tj. ponížené o příjmy z hospodářské činnosti. Nemá-li knihovna hospodářskou činnost, řádek 0702 se rovná řádku 0701.</t>
  </si>
  <si>
    <t xml:space="preserve">82.</t>
  </si>
  <si>
    <t xml:space="preserve">Příspěvky, dotace a granty na provoz ze státního rozpočtu (Kult ř. 0703)</t>
  </si>
  <si>
    <t xml:space="preserve">V jedné částce se uvádí součet všech příspěvků, dotací a grantů, subvencí, nenávratné finanční výpomoci, podpor, peněžních darů na provoz knihovny ze státního rozpočtu, tj. z ministerstev a jiných subjektů státu, (účet 67).</t>
  </si>
  <si>
    <t xml:space="preserve">83.</t>
  </si>
  <si>
    <t xml:space="preserve">Příspěvky, dotace a granty z rozpočtu kraje (Kult ř. 0704)</t>
  </si>
  <si>
    <t xml:space="preserve">V jedné částce se uvádí součet všech příspěvků, dotací a grantů na provoz knihovny z rozpočtu kraje. (úč. 67).</t>
  </si>
  <si>
    <t xml:space="preserve">84.</t>
  </si>
  <si>
    <t xml:space="preserve">Příspěvky, dotace a granty z rozpočtu obce (Kult ř. 0705)</t>
  </si>
  <si>
    <t xml:space="preserve">V jedné částce se uvádí součet všech příspěvků, dotací a grantů na provoz knihovny z rozpočtu obce. (účet 67).</t>
  </si>
  <si>
    <t xml:space="preserve">85.</t>
  </si>
  <si>
    <t xml:space="preserve">Příspěvky, dotace a granty na provoz od ostatních tuzemských subjektů (Kult ř. 0706)</t>
  </si>
  <si>
    <t xml:space="preserve">V jedné částce se uvádí součet všech příspěvků, dotací a grantů na provoz knihovny získaných od jiných subjektů, než je stát, kraj a obec. (účet 672).</t>
  </si>
  <si>
    <t xml:space="preserve">86.</t>
  </si>
  <si>
    <t xml:space="preserve">Příspěvky, dotace a granty na provoz ze zahraničí (Kult ř. 0707)</t>
  </si>
  <si>
    <t xml:space="preserve">V jedné částce se uvádí součet všech příspěvků, dotací a grantů na provoz knihovny získaných od zahraničních subjektů.  </t>
  </si>
  <si>
    <t xml:space="preserve">87.</t>
  </si>
  <si>
    <t xml:space="preserve">Příspěvky, dotace a granty na provoz z fondů EU (Kult ř. 0708)</t>
  </si>
  <si>
    <t xml:space="preserve">V jedné částce se uvádí součet všech dotací, příspěvků a grantů na provoz knihovny získaných z fondů EU z celkové částky získané ze zahraničí, tj. z ř. 0707 viz definice č. 86 (účtová skupina 67).</t>
  </si>
  <si>
    <t xml:space="preserve">88.</t>
  </si>
  <si>
    <t xml:space="preserve">Dary a sponzorské příspěvky (Kult ř. 0709)</t>
  </si>
  <si>
    <t xml:space="preserve">V jedné částce se uvádí součet všech darů. Sponzorský příspěvek uvádět jen v případě, že není vázán na protislužbu a chápán jako platba za její poskytnutí (reklama).</t>
  </si>
  <si>
    <t xml:space="preserve">89.</t>
  </si>
  <si>
    <t xml:space="preserve">Ostatní provozní výnosy výše neuvedené (Kult ř. 0710)</t>
  </si>
  <si>
    <t xml:space="preserve">Součet všech ostatních výnosů výše neuvedených (v řádcích 0701 až 0709) Účtové skupiny 64, 66.</t>
  </si>
  <si>
    <t xml:space="preserve">90.</t>
  </si>
  <si>
    <t xml:space="preserve">Příjmy (výnosy) celkem (Kult ř. 0711)</t>
  </si>
  <si>
    <t xml:space="preserve">Součet účtů třídy 6… za hlavní i hospodářskou činnost.</t>
  </si>
  <si>
    <t xml:space="preserve">Ř. 0711 = ř. 0701 + ř. 0703 až ř. 0707 + ř. 0709 + ř. 0710.</t>
  </si>
  <si>
    <t xml:space="preserve">91.</t>
  </si>
  <si>
    <t xml:space="preserve">Dotace a granty na investice ze státního rozpočtu (Kult ř. 0712)</t>
  </si>
  <si>
    <t xml:space="preserve">Součet všech dotací a grantů na investice ze státního rozpočtu, tj. ministerstev a jiných subjektů státu.</t>
  </si>
  <si>
    <t xml:space="preserve">92.</t>
  </si>
  <si>
    <t xml:space="preserve">Dotace a granty na investice z rozpočtu kraje (Kult ř. 0713)</t>
  </si>
  <si>
    <t xml:space="preserve">Součet všech dotací a grantů na investice z rozpočtu kraje.</t>
  </si>
  <si>
    <t xml:space="preserve">93.</t>
  </si>
  <si>
    <t xml:space="preserve">Dotace a granty na investice z rozpočtu obce (Kult ř. 0714)</t>
  </si>
  <si>
    <t xml:space="preserve">Součet všech dotací a grantů na investice z rozpočtu obce.</t>
  </si>
  <si>
    <t xml:space="preserve">94.</t>
  </si>
  <si>
    <t xml:space="preserve">Dotace a granty na investice od ostatních tuzemských subjektů (Kult ř. 0715)</t>
  </si>
  <si>
    <t xml:space="preserve">Součet všech dotací a grantů na investice získaných od jiných subjektů, než je stát, kraj nebo obec, tj. neuvedených v položkách dle definic č. 91, 92, 93 (tj. v Kult ř. 0712, 0713, 0714).</t>
  </si>
  <si>
    <t xml:space="preserve">95.</t>
  </si>
  <si>
    <t xml:space="preserve">Dotace a granty na investice ze zahraničí (Kult ř. 0716)</t>
  </si>
  <si>
    <t xml:space="preserve">Součet všech dotací a grantů na investice získaných od zahraničních subjektů (včetně fondů EU).</t>
  </si>
  <si>
    <t xml:space="preserve">96.</t>
  </si>
  <si>
    <t xml:space="preserve">Dotace a granty na investice z fondů EU (Kult ř. 0717)</t>
  </si>
  <si>
    <t xml:space="preserve">Z částky uvedené v definici č. 95 (tj. Kult ř. 0716) se uvedou pouze dotace a granty na investice z fondů EU.  </t>
  </si>
  <si>
    <t xml:space="preserve">97.</t>
  </si>
  <si>
    <t xml:space="preserve">Dotace a granty na investice celkem (Kult ř. 0718)</t>
  </si>
  <si>
    <t xml:space="preserve">Součet všech dotací a grantů, které knihovna získala za vykazované období. Je součtem částek uvedených v definicích č. 91 až 95. (Kult ř. 0718 = součet řádků 0712 až 0716).</t>
  </si>
  <si>
    <t xml:space="preserve">Pozn. k definicím dále. Ř. 0801 až 0815 se týkají neinvestičních nákladů, a to neinvestičních nákladů na hlavní i hospodářskou činnost. Investiční výdaje se vykazují v ř. 0817. Celkové náklady pouze na hlavní činnost se uvedou v ř. 0816, a jsou součástí ř. 0815.</t>
  </si>
  <si>
    <t xml:space="preserve">98.</t>
  </si>
  <si>
    <t xml:space="preserve">Spotřeba materiálu, energie, zboží a služeb (Kult ř. 0801)</t>
  </si>
  <si>
    <t xml:space="preserve">Veškeré výdaje na materiál, energie a služby, včetně pořízení knihovního fondu a nákupu licencí na informační zdroje. (účtová skupina 50 a 51 ev. další použité účty).</t>
  </si>
  <si>
    <t xml:space="preserve">99.</t>
  </si>
  <si>
    <t xml:space="preserve">Nájmy (Kult ř. 0802)</t>
  </si>
  <si>
    <t xml:space="preserve">Z výdajů z Kult ř. 0801 (definice č. 98) výdaje knihovny na nájmy.</t>
  </si>
  <si>
    <t xml:space="preserve">100.</t>
  </si>
  <si>
    <t xml:space="preserve">Osobní náklady (Kult ř. 0803). Součet ř. 0804 až 0807.</t>
  </si>
  <si>
    <t xml:space="preserve">Účtová skupina 52 Dle Směrné účtové osnovy do osobních nákladů patří:</t>
  </si>
  <si>
    <t xml:space="preserve">Účet</t>
  </si>
  <si>
    <t xml:space="preserve">mzdové náklady (mzda, plat, OON)</t>
  </si>
  <si>
    <t xml:space="preserve">zákonné sociální pojištění</t>
  </si>
  <si>
    <t xml:space="preserve">jiné sociální pojištění</t>
  </si>
  <si>
    <t xml:space="preserve">zákonné sociální náklady</t>
  </si>
  <si>
    <t xml:space="preserve">jiné sociální náklady</t>
  </si>
  <si>
    <t xml:space="preserve">101.</t>
  </si>
  <si>
    <t xml:space="preserve">Mzdy, resp. platy (Kult ř. 0804)</t>
  </si>
  <si>
    <t xml:space="preserve">Uvede se celková výše mzdových nákladů, resp. prostředků vyplacených mezd/platů (zejména součet – tarifní plat, příplatek za vedení, osobní příplatek, příplatek za přesčas, příplatek za práci v sobotu a neděli, odměna) a náhrady mzdy za dočasnou pracovní neschopnost. Je součástí celkové částky Osobní náklady viz definice č. 100. (účet 521). (z Kult ř. 0803).</t>
  </si>
  <si>
    <t xml:space="preserve">102.</t>
  </si>
  <si>
    <t xml:space="preserve">Ostatní osobní náklady (Kult ř. 0805)</t>
  </si>
  <si>
    <t xml:space="preserve">Uvedou se částky vyplacené na dohody o provedení práce, dohody o pracovní činnosti, a autorské honoráře. Je součástí celkové částky Osobní náklady viz definice č.100 (resp. z Kult ř. 0803).</t>
  </si>
  <si>
    <t xml:space="preserve">103.</t>
  </si>
  <si>
    <t xml:space="preserve">Náklady na zdravotní a sociální pojištění (Kult ř. 0806)</t>
  </si>
  <si>
    <t xml:space="preserve">Přesněji: náklady na zákonné sociální pojištění. Uvede se částka zaplacená zaměstnavatelem na zákonné sociální pojištění. Je součástí celkové částky Osobní náklady viz definice č. 100 a Kult ř. 0803. (účet 524).</t>
  </si>
  <si>
    <t xml:space="preserve">104.</t>
  </si>
  <si>
    <t xml:space="preserve">Zákonné sociální náklady (Kult ř. 0807)</t>
  </si>
  <si>
    <t xml:space="preserve">Účet 527 obsahuje náklady podle § 24, odst. 2 písm. j zákona o dani z příjmu, pokud se na příslušnou účetní jednotku vztahují podle jiného právního předpisu (zejména náklady na pracovní a sociální podmínky, náklady na bezpečnost a ochranu zdraví při práci, pracovně lékařské služby, náklady na odborný rozvoj zaměstnanců, závodní stravování), včetně přídělu do fondu kulturních a sociálních potřeb. Je součástí celkové částky Osobní náklady viz definice 100 a Kult ř. 0803.</t>
  </si>
  <si>
    <t xml:space="preserve">105.</t>
  </si>
  <si>
    <t xml:space="preserve">Náklady na pořízení knihovního fondu celkem (Kult ř. 0808)</t>
  </si>
  <si>
    <t xml:space="preserve">Částka z řádku Kult 0801. Souhrn veškerých výdajů za všechny dokumenty zakoupené knihovnou během sledovaného roku do knihovního fondu, na výměnu dokumentů, náklady na nákup periodik, předplatné periodik a pořízení licencí na elektronické informační zdroje. Přičemž licence mohou být účtovány i na účtu 518 a 549.</t>
  </si>
  <si>
    <t xml:space="preserve">106.</t>
  </si>
  <si>
    <t xml:space="preserve">Nákup a předplatné periodik (Kult ř. 0809)</t>
  </si>
  <si>
    <t xml:space="preserve">Z celkové částky na pořízení knihovního fondu definice č. 105 (Kult ř. 0808) se uvede pouze částka na pořízení periodik.</t>
  </si>
  <si>
    <t xml:space="preserve">107.</t>
  </si>
  <si>
    <t xml:space="preserve">Nákup a pořízení licencí na elektronické zdroje (Kult ř. 0810)</t>
  </si>
  <si>
    <t xml:space="preserve">Náklady na úhradu licencí na elektronické informační zdroje. Uvádí se z celkové částky na pořízení knihovního fondu definice 105 (Kult ř. 0808). Účty 518 a 549.</t>
  </si>
  <si>
    <t xml:space="preserve">108.</t>
  </si>
  <si>
    <t xml:space="preserve">Daně a poplatky (bez daně z příjmů) (Kult ř. 0811)</t>
  </si>
  <si>
    <t xml:space="preserve">Souhrn částek za daně silniční, z nemovitostí, ostatní daně a poplatky… (účtová skupina 53).</t>
  </si>
  <si>
    <t xml:space="preserve">109.</t>
  </si>
  <si>
    <t xml:space="preserve">Daň z příjmů (Kult ř. 0812)</t>
  </si>
  <si>
    <t xml:space="preserve">Účtová skupina 59.</t>
  </si>
  <si>
    <r>
      <rPr>
        <b val="true"/>
        <sz val="11"/>
        <color rgb="FF000000"/>
        <rFont val="Calibri"/>
        <family val="2"/>
        <charset val="238"/>
      </rPr>
      <t xml:space="preserve">110</t>
    </r>
    <r>
      <rPr>
        <sz val="11"/>
        <color rgb="FF000000"/>
        <rFont val="Calibri"/>
        <family val="2"/>
        <charset val="238"/>
      </rPr>
      <t xml:space="preserve">.</t>
    </r>
  </si>
  <si>
    <r>
      <rPr>
        <b val="true"/>
        <sz val="11"/>
        <color rgb="FF000000"/>
        <rFont val="Calibri"/>
        <family val="2"/>
        <charset val="238"/>
      </rPr>
      <t xml:space="preserve">Odpisy</t>
    </r>
    <r>
      <rPr>
        <sz val="11"/>
        <color rgb="FF000000"/>
        <rFont val="Calibri"/>
        <family val="2"/>
        <charset val="238"/>
      </rPr>
      <t xml:space="preserve">, </t>
    </r>
    <r>
      <rPr>
        <b val="true"/>
        <sz val="11"/>
        <color rgb="FF000000"/>
        <rFont val="Calibri"/>
        <family val="2"/>
        <charset val="238"/>
      </rPr>
      <t xml:space="preserve">rezervy</t>
    </r>
    <r>
      <rPr>
        <sz val="11"/>
        <color rgb="FF000000"/>
        <rFont val="Calibri"/>
        <family val="2"/>
        <charset val="238"/>
      </rPr>
      <t xml:space="preserve">, </t>
    </r>
    <r>
      <rPr>
        <b val="true"/>
        <sz val="11"/>
        <color rgb="FF000000"/>
        <rFont val="Calibri"/>
        <family val="2"/>
        <charset val="238"/>
      </rPr>
      <t xml:space="preserve">opravné</t>
    </r>
    <r>
      <rPr>
        <sz val="11"/>
        <color rgb="FF000000"/>
        <rFont val="Calibri"/>
        <family val="2"/>
        <charset val="238"/>
      </rPr>
      <t xml:space="preserve"> </t>
    </r>
    <r>
      <rPr>
        <b val="true"/>
        <sz val="11"/>
        <color rgb="FF000000"/>
        <rFont val="Calibri"/>
        <family val="2"/>
        <charset val="238"/>
      </rPr>
      <t xml:space="preserve">položky</t>
    </r>
    <r>
      <rPr>
        <sz val="11"/>
        <color rgb="FF000000"/>
        <rFont val="Calibri"/>
        <family val="2"/>
        <charset val="238"/>
      </rPr>
      <t xml:space="preserve"> </t>
    </r>
    <r>
      <rPr>
        <b val="true"/>
        <sz val="11"/>
        <color rgb="FF000000"/>
        <rFont val="Calibri"/>
        <family val="2"/>
        <charset val="238"/>
      </rPr>
      <t xml:space="preserve">(Kult ř. 0813)</t>
    </r>
  </si>
  <si>
    <t xml:space="preserve">Včetně nákladů z pořízení drobného dlouhodobého majetku (účt. sk. 55).</t>
  </si>
  <si>
    <t xml:space="preserve">111.</t>
  </si>
  <si>
    <t xml:space="preserve">Ostatní provozní náklady výše neuvedené (Kult ř. 0814)</t>
  </si>
  <si>
    <t xml:space="preserve">Výše neuvedené ostatní náklady z činností a finanční náklady (zejména z účet. sk. 55).</t>
  </si>
  <si>
    <t xml:space="preserve">Pozn. účty 528 a 525 pokud nebudou v osobních nákladech a 527 pokud je v osobních nákladech jen příděl do FKSP.</t>
  </si>
  <si>
    <t xml:space="preserve">112.</t>
  </si>
  <si>
    <t xml:space="preserve">Výdaje (náklady) celkem (Kult ř. 0815)</t>
  </si>
  <si>
    <t xml:space="preserve">Uvede se součet částek z řádků Kult ř. 0801 + ř. 0803 + ř. 0811 až ř. 0814.  </t>
  </si>
  <si>
    <t xml:space="preserve">113.</t>
  </si>
  <si>
    <t xml:space="preserve">Výdaje (náklady) na hlavní činnost. (Kult ř. 0816)</t>
  </si>
  <si>
    <t xml:space="preserve">Z částky Výdaje (náklady) celkem (ř. 0815) se uvedou pouze výdaje na hlavní činnost. Viz též z Výkazu zisku a ztráty – Náklady celkem, ze sloupce Na hlavní činnost.</t>
  </si>
  <si>
    <t xml:space="preserve">114.</t>
  </si>
  <si>
    <t xml:space="preserve">Investiční výdaje na dlouhodobý hmotný a nehmotný majetek celkem (Kult ř. 0817</t>
  </si>
  <si>
    <t xml:space="preserve">Uvede se součet investičních výdajů za hmotný majetek (definice č. 115) a nehmotný majetek (definice č. 116), tzn. součet řádků Kult ř. 0818 a 0819.</t>
  </si>
  <si>
    <t xml:space="preserve">115.</t>
  </si>
  <si>
    <t xml:space="preserve">Investiční výdaje na hmotný majetek (Kult ř. 0818)</t>
  </si>
  <si>
    <t xml:space="preserve">Výdaje na hmotný investiční majetek. Dlouhodobý majetek se vykazuje v souladu s legislativně stanovenými kritérii (zákony o daních z příjmů a účetnictví), zejména s ohledem na vstupní cenu a dobu použitelnosti delší než jeden rok. Je součástí částky v Kult ř. 0817.</t>
  </si>
  <si>
    <t xml:space="preserve">116.</t>
  </si>
  <si>
    <t xml:space="preserve">Investiční výdaje na nehmotný majetek (Kult ř. 0819)</t>
  </si>
  <si>
    <t xml:space="preserve">Doba použitelnosti delší než jeden rok. Je součástí celkové částky v Kult ř. 0817.</t>
  </si>
  <si>
    <t xml:space="preserve">Pokyny pro vyplňování jednotlivých ukazatelů výkazu o knihovně za rok … Kult (MK) 12-01</t>
  </si>
  <si>
    <t xml:space="preserve">Zdroj: Deník knihovny vydaný ve spolupráci NIPOS a Knihovnického institutu Národní knihovny ČR</t>
  </si>
  <si>
    <t xml:space="preserve">Roční výkaz o knihovně Kult (MK) 12-01 vyplňují všechny knihovny v papírové nebo elektronické podobě. Výkaz má devět oddílů. Pokud se u vykazující knihovny některá z činností nevyskytuje, vyplní se příslušný řádek (pole) nulou. Formulář výkazu dostupný na:</t>
  </si>
  <si>
    <t xml:space="preserve">https://www.nipos-mk.cz </t>
  </si>
  <si>
    <t xml:space="preserve">https://www.statistikakultury.cz/nase-vykazy/</t>
  </si>
  <si>
    <t xml:space="preserve">Podkladem pro vyplnění výkazu je především Deník knihovny, z něhož se čerpají údaje do oddílu II. Uživatelé, III. Výpůjčky, IV. Další údaje a oddílu V. Elektronické služby. Do oddílu I. Knihovní fond jsou přebírány údaje z přírůstkových a úbytkových seznamů, seznamů docházejících periodik a dalších evidencí, které si knihovna dle svého uvážení a potřeb vede. Údaje do oddílů výkazu lze přebírat i z elektronické formy evidencí (statistik), vede-li je knihovna. Zdrojem údajů do oddílu VI. Pracovníci jsou údaje z personální agendy. Podklady pro vyplnění oddílu VII. Příjmy, resp. výnosy a oddílu VIII. Výdaje, resp. náklady jsou účetní evidence, výkaz zisku a ztráty a rozvaha.</t>
  </si>
  <si>
    <t xml:space="preserve">(Vyhláška č. 410/2009 Sb., kterou se provádějí některá ustanovení zákona č. 563/1991 Sb., o účetnictví, ve znění pozdějších předpisů, pro některé vybrané účetní jednotky., které jsou územními samosprávnými celky, příspěvkovými organizacemi, státními fondy a organizačními složkami státu, v platném znění. )</t>
  </si>
  <si>
    <t xml:space="preserve">Identifikační údaje o zpravodajské jednotce se uvádí dle skutečnosti v jednotlivých kolonkách:</t>
  </si>
  <si>
    <t xml:space="preserve">Název zpravodajské jednotky (ZJ) – knihovny včetně názvu obce/města působení</t>
  </si>
  <si>
    <t xml:space="preserve">IČO a Evidenční číslo knihovny (udělené MK ČR, bez lomítka a roku)</t>
  </si>
  <si>
    <t xml:space="preserve">www stránky ZJ (zpravodajské jednotky)</t>
  </si>
  <si>
    <t xml:space="preserve">Zřizovatel/zakladatel (jméno, název) – vyplní se v plném znění, nikoliv ve zkratkách</t>
  </si>
  <si>
    <t xml:space="preserve">Velikost obsluhované populace – viz Definice č. 2, údaje o počtu obyvatel jsou dostupné z…</t>
  </si>
  <si>
    <t xml:space="preserve">Právní forma zpravodajské jednotky – zakroužkuje se z uvedených možností odpovídající právní forma (lze zjistit ve zřizovací – zakládací listině či u provozovatele).</t>
  </si>
  <si>
    <t xml:space="preserve">Bezbariérový přístup (označte X) zda ANO či NE.</t>
  </si>
  <si>
    <t xml:space="preserve">I. Knihovní fond</t>
  </si>
  <si>
    <t xml:space="preserve">Vykazuje se celkový stav knihovního fondu podle druhů dokumentů ke konci sledovaného období, tj. počet řádně zaevidovaných knihovních jednotek, které jsou součástí knihovního fondu. Stav knihovního fondu je výsledkem „pohybu knihovních fondů“, a to:</t>
  </si>
  <si>
    <t xml:space="preserve">Stav na konci minulého roku (Ř. 0101) + přírůstek ve sledovaném roce (Ř. 0116) - [mínus] úbytek ve sledovaném roce (Ř. 0117) = stav na konci sledovaného (vykazova­ného) roku (Ř. 0102)</t>
  </si>
  <si>
    <t xml:space="preserve">Údaje převezmete z evidence knihovního fondu – přírůstkového seznamu, seznamu úbytků, z evidence docházejících periodik, popřípadě dalších evidencí budování (správy) knihovních fondů.</t>
  </si>
  <si>
    <t xml:space="preserve">Ř. 0101 – stav k 31. 12. předešlého roku, tzn. údaj uvedený ve výkaze za předešlý rok (Kult ř. 0102). Do stavu KF se nezapočítávají výměnné soubory.</t>
  </si>
  <si>
    <t xml:space="preserve">Ř. 0102 – „stav knihovního k 31. 12. vykazovaného roku“. Ř. 0102 = součtu (∑) řádků 0103 až 0113. (nezapomenout přičíst i přírůstky a odečíst úbytky v ř. 0103 až 0113).</t>
  </si>
  <si>
    <r>
      <rPr>
        <b val="true"/>
        <i val="true"/>
        <sz val="11"/>
        <rFont val="Calibri"/>
        <family val="2"/>
        <charset val="238"/>
      </rPr>
      <t xml:space="preserve">Kontrola správnosti:</t>
    </r>
    <r>
      <rPr>
        <i val="true"/>
        <sz val="11"/>
        <rFont val="Calibri"/>
        <family val="2"/>
        <charset val="238"/>
      </rPr>
      <t xml:space="preserve"> Ř. 0102= součtu (∑) ř. 0101 + ř. 0116 – ř. 0117 + ř. 0118 – ř. 0119.</t>
    </r>
  </si>
  <si>
    <t xml:space="preserve">Ř. 0103 až 0113 údaje z evidence stavu KF k 31. 12. vykazovaného roku (přírůstkové a úbytkové seznamy).</t>
  </si>
  <si>
    <t xml:space="preserve">Ř. 0114 – „Počet exemplářů titulů docházejících periodik“. Údaj z evidence docházejících periodik. Duplikáty (multiplikáty titulů se počítají).</t>
  </si>
  <si>
    <t xml:space="preserve">Ř. 0115 – „Počet knihovních jednotek ve volném výběru“. Uvede se podle skutečnosti. (1 m police = cca 30–35 k. j.). Výměnné soubory se nezapočítávají.</t>
  </si>
  <si>
    <t xml:space="preserve">Ř. 0116 – „Přírůstky“. Údaj ze seznamu přírůstků. Počet všech přírůstků za vykazovaný rok v knihovních jednotkách. Vede-li knihovna více přírůstkových seznamů, pak součet všech v nich nově zaevidovaných dokumentů za vykazovaný rok v knihovních jednotkách.</t>
  </si>
  <si>
    <t xml:space="preserve">Ř. 0117 – „Úbytky“. Údaj ze seznamu úbytků. Uvede se počet všech úbytků za vykazovaný rok v knihovních jednotkách.</t>
  </si>
  <si>
    <t xml:space="preserve">Údaje převezmete z Deníku knihovny (DK), oddílu I. Uživatelé, z posledního řádku „Celkem od začátku roku“, nebo z elektronické evidence.</t>
  </si>
  <si>
    <t xml:space="preserve">Ř. 0201 = Sloupec 1 DK „Registrovaní uživatelé ve sledovaném období“. Uvedou se všichni registrovaní uživatelé (tj. čtenáři), jejichž registrace byla platná ve vykazovaném roce. Při opakované registraci během vykazovaného roku se započítává pouze jedna registrace v daném roce. Viz Definice č. 21</t>
  </si>
  <si>
    <t xml:space="preserve">Ř. 0202 = Sloupec 2 DK „z toho (z ř. 0201) uživatelé registrovaní online“, z ř. 0201 se uvedou všichni nově registrovaní uživatelé online. Viz Definice č. 24</t>
  </si>
  <si>
    <t xml:space="preserve">Ř. 0203 = Sloupec 3 DK „z toho (z ř. 0201) registrovaní uživatelé do 15 let“, z ř. 0201 se uvedou všichni nově registrovaní uživatelé (čte­náři) mladší 15 let. Viz Definice č. 23</t>
  </si>
  <si>
    <t xml:space="preserve">Ř. 0204 = Sloupec 4 DK „Návštěvníci celkem“. Součet všech návštěvníků, kteří toho dne knihovnu fyzicky navštívili a všech návštěvníků online služeb, tzn. virtuálních návštěvníků. Ř. 0204= ř. 0205 + ř. 0209. Definice č. 25, 26 a 31</t>
  </si>
  <si>
    <t xml:space="preserve">Ř. 0205 = Sloupec 5 DK „Návštěvníci knihovny (fyzické návštěvy, (součet ř. 0206 až 0208)“. Počet všech návštěv fyzických osob, které za vykazovaný rok knihovnu osobně navštívily, aby využily služeb knihovny. Viz Definice č. 26</t>
  </si>
  <si>
    <t xml:space="preserve">Ř. 0206 = Sloupec 6 DK „návštěvníci půjčoven a studoven“ Počet návštěvníků půjčoven a studoven (z celkového počtu fyzických návštěvníků v ř. 0205). Definice č. 26</t>
  </si>
  <si>
    <t xml:space="preserve">Ř. 0207 = Sloupec 7 DK „návštěvníci kulturních, komunitních a volnočasových akcí pro veřejnost včetně těch, kde knihovna není hlavní pořadatel“. Počet návštěvníků všech vzdělávacích akcí, které pořádala knihovna nebo jiná organizace ve spolupráci s knihovnou (z celkového počtu fyzických návštěvníků v ř. 0205). Definice č. 27</t>
  </si>
  <si>
    <t xml:space="preserve">Ř. 0208 = Sloupec 8 DK „návštěvníci vzdělávacích akcí“. Počet návštěvníků všech vzdělávacích akcí pro veřejnost, které pořádala knihovna nebo jiná organizace ve spolupráci s knihovnou. (z celkového počtu fyzických návštěvníků v Ř. 0205). Definice č. 29</t>
  </si>
  <si>
    <t xml:space="preserve">Ř. 0209 = Sloupec 9 DK „Návštěvníci online služeb (virtuální návštěvy)“, součet ř. 0504 + 0507 + 512 + 513 Definice č. 31. Tento údaj je součtem údajů z oddílu III. Elektronické služby, sloupců 28+29 (viz též Definice č. 44) a z oddílu V. Kulturní a vzdělávací akce, sloupců 42+43 (viz též definice 58 + 60).</t>
  </si>
  <si>
    <t xml:space="preserve">III. Výpůjčky</t>
  </si>
  <si>
    <t xml:space="preserve">Údaje převezmete z Deníku knihovny, oddílu II. Služby uživatelům – výpůjčky nebo ze statistiky výpůjček používaného automatizovaného knihovního systému. PROLONGACE se NEEVIDUJÍ.</t>
  </si>
  <si>
    <t xml:space="preserve">Ř. 0301 = Sloupec 10 DK Výpůjčky celkem (fyzické + online, ř. 0302 + 0510+ 0511)</t>
  </si>
  <si>
    <t xml:space="preserve">Ř. 0302 = Sloupec 11 DK „Primární výpůjčky fyzických dokumentů celkem“ (součet ř. 0303 až ř. 0316). Uvede se celkový počet primárních výpůjček jednotlivých druhů dokumentů uvedených v řádcích 0303 až 0316. Započítávají se všechny evidované absenční a prezenční výpůjčky. Definice č. 32, 34 až 40.</t>
  </si>
  <si>
    <t xml:space="preserve">Ř. 0303 = Sloupec 12 DK – všechny evidované primární absenční a prezenční výpůjčky naučné literatury dospělým uživatelům (knihy), z ř. 0302. Definice č. 36.</t>
  </si>
  <si>
    <t xml:space="preserve">Ř. 0304 = Sloupec 13 DK – všechny evidované primární absenční a prezenční výpůjčky krásné literatury dospělým uživatelům (knihy), z ř. 0302. Definice č. 37.</t>
  </si>
  <si>
    <t xml:space="preserve">Ř. 0305 = Sloupec 14 DK – všechny evidované primární absenční a prezenční výpůjčky naučné literatury dětem (knihy), z ř. 0302. Definice č. 38.</t>
  </si>
  <si>
    <t xml:space="preserve">Ř. 0306 = Sloupec 15 DK– všechny evidované primární absenční a prezenční výpůjčky krásné literatury dětem (knihy), z ř. 0302. Definice č. 39.</t>
  </si>
  <si>
    <t xml:space="preserve">Ř. 0307 = Sloupec 16 DK – všechny evidované primární absenční a prezenční výpůjčky periodik, z ř. 0302. Definice č. 17 a č. 40.</t>
  </si>
  <si>
    <t xml:space="preserve">Ř. 0308 = Sloupec 17 DK – všechny evidované primární absenční a prezenční výpůjčky historických dokumentů, z ř. 302. Definice č. 8.</t>
  </si>
  <si>
    <t xml:space="preserve">Ř. 0309 = Sloupec 18 DK – všechny evidované primární absenční a prezenční výpůjčky mikrografických dokumentů, z ř. 302. Definice č. 9.</t>
  </si>
  <si>
    <t xml:space="preserve">Ř. 0310 = Sloupec 19 DK – všechny evidované primární absenční a prezenční výpůjčky kartografických dokumentů, z ř. 302. Definice č. 10.</t>
  </si>
  <si>
    <t xml:space="preserve">Ř. 0311 = Sloupec 20 DK – všechny evidované primární absenční a prezenční výpůjčky tištěných hudebnin, z ř. 302. Definice č. 11.</t>
  </si>
  <si>
    <t xml:space="preserve">Ř. 0312 = Sloupec 21 DK –všechny evidované absenční a prezenční výpůjčky zvukových dokumentů, z ř. 302. Definice č. 12.</t>
  </si>
  <si>
    <t xml:space="preserve">Ř. 0313 = Sloupec 22 DK – všechny evidované primární absenční a prezenční výpůjčky zvukově obrazových dokumentů, z ř. 302. Definice č. 13.</t>
  </si>
  <si>
    <t xml:space="preserve">Ř. 0314 = Sloupec 23 DK – všechny evidované primární absenční a prezenční výpůjčky obrazových dokumentů, z ř. 302. Definice č. 14.</t>
  </si>
  <si>
    <t xml:space="preserve">Ř. 0315 = Sloupec 24 DK – všechny evidované primární absenční a prezenční výpůjčky elektronických dokumentů, z ř. 302. Definice č. 15.</t>
  </si>
  <si>
    <t xml:space="preserve">Ř. 0316 = Sloupec 25 DK – všechny evidované primární absenční a prezenční výpůjčky jiných dokumentů, tj. takových, které nelze z hlediska druhu dokumentů zařadit mezi výše uváděné, z ř. 302. Definice č. 16.</t>
  </si>
  <si>
    <t xml:space="preserve">Ř. 0317= Sloupec 26 DK – z ř. 0302 všechny evidované prezenční výpůjčky, z ř. 302. Definice č. 34.</t>
  </si>
  <si>
    <t xml:space="preserve">IV. Další údaje</t>
  </si>
  <si>
    <t xml:space="preserve">Údaje převezmete z Deníku veřejné knihovny, oddílů IV. Meziknihovní výpůjční služba, vydavatelská činnost, VI. Aktivity pro knihovny a provozovatele, regionální funkce (výběr) a dalších evidencí, které si knihovny vedou. Některé řádky podle skutečnosti k 31. 12. vykazovaného roku.</t>
  </si>
  <si>
    <t xml:space="preserve">Meziknihovní výpůjční služba v rámci státu se uvádí v řádcích 0401 až 0402.</t>
  </si>
  <si>
    <t xml:space="preserve">Ř. 0401 = Sloupec 34 DK – počet kladně vyřízených požadavků. Definice č. 54</t>
  </si>
  <si>
    <t xml:space="preserve">Ř. 0402 = Sloupec 35 DK – počet kladně vyřízených požadavků.  </t>
  </si>
  <si>
    <t xml:space="preserve">Do řádků 0403 a 0407 se uvedou údaje o výměnných fondech v rámci RF z oddílu VI. Aktivity pro knihovny a provozovatele, regionální funkce (výběr) + profesní vzdělávání odborných zaměstnanců a podkladové evidence, které si knihovny o RF vedou.</t>
  </si>
  <si>
    <t xml:space="preserve">Ř. 0403 = Sloupec 49 DK – Počet svazků, tj. počet všech dokumentů ve všech souborech poskytnutých jiným knihovnám.</t>
  </si>
  <si>
    <t xml:space="preserve">Ř. 0404 = Sloupec 50 DK – Počet svazků, tj. počet všech dokumentů ve všech souborech od jiných knihoven.</t>
  </si>
  <si>
    <t xml:space="preserve">Ř. 0405 = Sloupec 51 DK – Počet odborných zaměstnanců (fyzické osoby), kteří se profesně vzdělávali v daném roce. Definice č. 70 a č. 71.</t>
  </si>
  <si>
    <t xml:space="preserve">Ř. 0406 = Sloupec 52 DK – Počet hodin celkem, kdy se odborní zaměstnanci profesně vzdělávali. Definice č. 70 a 71.</t>
  </si>
  <si>
    <t xml:space="preserve">Ř. 0407 = Sloupec 53 DK – Odborní pracovníci (fyzické osoby), kteří splnili standard vzdělávání (48 nebo 8 hod./rok na jednoho zaměstnance). Definice č. 70 a č. 71</t>
  </si>
  <si>
    <t xml:space="preserve">Do řádků 0408 až 0412 uvedete údaje z oddílu V. Kulturní a vzdělávací akce pro veřejnost, a to jen ze sloupců o počtu akcí.</t>
  </si>
  <si>
    <t xml:space="preserve">Ř. 0408 = Sloupec 39 DK – Počet kulturních, komunitních nebo volnočasových akcí pro veřejnost celkem. Definice č. 59 a 60</t>
  </si>
  <si>
    <t xml:space="preserve">Ř. 0409 = Sloupec 41 DK – Počet online (virtuálních) kulturních, komunitních nebo volnočasových akcí pro veřejnost. Definice č. 58</t>
  </si>
  <si>
    <t xml:space="preserve">Ř. 0410 = ze sloupce 44 DK – Počet vzdělávacích akcí pro veřejnost celkem. Definice č. 59 a 60.</t>
  </si>
  <si>
    <t xml:space="preserve">Ř. 0411 = Sloupec 46 DK – Počet online (virtuálních) vzdělávacích akcí pro veřejnost. Definice č. 60</t>
  </si>
  <si>
    <t xml:space="preserve">Ř. 0412 = ze sloupce 44 a 46 – Počet vzdělávacích akcí v oblasti informačních a komunikačních technologií (ICT) z počtu vzdělávacích akcí pro veřejnost, tzn. z Ř. 0410 a Ř. 0411</t>
  </si>
  <si>
    <t xml:space="preserve">Řádky 0413 až 0417 se vyplňují údaji o vydavatelské činnosti knihovny. Údaje přeberete z oddílu IV. MVS a vydavatelská činnost.</t>
  </si>
  <si>
    <t xml:space="preserve">Ŕ. 0413 = Sloupec 36 DK – Počet vydaných titulů neperiodických publikací Definice č. 61.</t>
  </si>
  <si>
    <t xml:space="preserve">Ř. 0414= Sloupec 36 DK – Uvede se součet nákladů jednotlivých vydaných titulů uvedených v Ŕ. 0413 .</t>
  </si>
  <si>
    <t xml:space="preserve">Ř. 0415 = Sloupec 37 DK – Počet vydaných titulů periodického tisku. Definice č. 62.</t>
  </si>
  <si>
    <t xml:space="preserve">Ř. 0416 = Sloupec 37 DK – Uvede se součet nákladů jednotlivých vydaných titulů uvedených v Ř. 0415</t>
  </si>
  <si>
    <t xml:space="preserve">Ř. 0417= Sloupec 38 DK – Počet titulů vydaných elektronických dokumentů. Definice č. 63.</t>
  </si>
  <si>
    <t xml:space="preserve">Řádky č. 0418 až 0423 se vyplní dle skutečnosti ve vykazující knihovně k 31.12.</t>
  </si>
  <si>
    <t xml:space="preserve">Ř. 0418= Plocha knihovny pro uživatele v m2. Definice č. 66.</t>
  </si>
  <si>
    <t xml:space="preserve">Ř. 0419= Počet studijních míst k 31. 12. Definice č. 64</t>
  </si>
  <si>
    <t xml:space="preserve">Ř. 0420 = Počet počítačů připojených na internet pro uživatele k 31.12. Definice č. 65.</t>
  </si>
  <si>
    <t xml:space="preserve">Ř. 0421= Připojení Wi-Fi v prostorách knihovny pro uživatele.</t>
  </si>
  <si>
    <t xml:space="preserve">Ř. 0422 = Poskytujete uživatelům kopírovací služby? Zaškrtněte dle skutečnosti, bez ohledu na to, zda je kopírování zpoplatněno či ne.</t>
  </si>
  <si>
    <t xml:space="preserve">Ř. 0423= Počet hodin pro veřejnost týdně. Definice č 69 a poznámka pod čarou ve výkaze Kult.</t>
  </si>
  <si>
    <t xml:space="preserve">V. Elektronické služby </t>
  </si>
  <si>
    <t xml:space="preserve">Údaje převezmete z Deníku knihovny, oddílu III. Elektronické služby nebo přímo ze statistik, které jsou součástí Vámi užívaných automatizovaných knihovních systému a dalších SW a dle skutečnosti v knihovně.</t>
  </si>
  <si>
    <t xml:space="preserve">Ř. 0501 = Webová stránka knihovny. Zaškrtnete dle skutečnosti. Definice č. 41.</t>
  </si>
  <si>
    <t xml:space="preserve">Ř. 0502 = Elektronický katalog knihovny na internetu. Zaškrtnete dle skutečnosti. Definice č. 43.</t>
  </si>
  <si>
    <t xml:space="preserve">Ř. 0503 = Sloupec 27 DK – Počet návštěv webové stránky knihovny (za sledované období). Definice č. 41 a 42.</t>
  </si>
  <si>
    <t xml:space="preserve">Ř. 0504 = Sloupec 28 DK – Počet vstupů do elektronického katalogu a elektronického výpůjčního protokolu. Definice č. 43 a 44.</t>
  </si>
  <si>
    <t xml:space="preserve">Ř. 0505 = Počet vlastních specializovaných databází. Uvede se dle skutečnosti.</t>
  </si>
  <si>
    <t xml:space="preserve">Ř. 0506 = Počet licencovaných elektronických informačních zdrojů“. Uvede se dle skutečnosti. Definice č 47.</t>
  </si>
  <si>
    <t xml:space="preserve">Ř. 0507 = Sloupec 29 DK Počet vstupů do elektronických informačních zdrojů a databází celkem (vlastní i licencované). Definice č. 47 a 48.</t>
  </si>
  <si>
    <t xml:space="preserve">Ř. 0508 = Sloupec 30 DK – Počet zobrazených nebo stažených digitálních dokumentů. Definice č. 49.</t>
  </si>
  <si>
    <t xml:space="preserve">Ř. 0509 = Sloupec 31 DK – Počet stažených digitálních dokumentů k dlouhodobému užití. Definice č. 50.</t>
  </si>
  <si>
    <t xml:space="preserve">Ř. 0510 = Sloupec 32 DK – Počet online výpůjček e-knih. Definice č. 51.</t>
  </si>
  <si>
    <t xml:space="preserve">Ř. 0511 = Sloupec 33 DK – Počet online výpůjček e-audioknih. Definice č. 51.</t>
  </si>
  <si>
    <t xml:space="preserve">Ř. 0512 = Sloupec 43 DK – Návštěvníci online (virtuálních) kulturních, komunitních nebo volnočasových akcí. Definice č. 28.</t>
  </si>
  <si>
    <t xml:space="preserve">Ř 0513 = Sloupec 48 DK – Návštěvníci online (virtuálních) vzdělávacích akcí. Definice č. 30.</t>
  </si>
  <si>
    <t xml:space="preserve">VI. Zaměstnanci</t>
  </si>
  <si>
    <t xml:space="preserve">Počty zaměstnanců se uvádějí v celoročním průměru evidenčního počtu zaměstnanců přepočteném na plně zaměstnané. Uvede se podle skutečnosti za vykazovaný rok. Definice č. 72 a 73 a 74.</t>
  </si>
  <si>
    <t xml:space="preserve">Ř. 0601 = Zaměstnanci v pracovním poměru (fyzické osoby) k 31.12. Definice č. 68.</t>
  </si>
  <si>
    <t xml:space="preserve">Ř. 0602 = Počet zaměstnanců (přepočtený stav). Definice č. 69</t>
  </si>
  <si>
    <t xml:space="preserve">Ř. 0603 = z ř. 0601 VŠ knihovnického směru. (přepočtený stav).</t>
  </si>
  <si>
    <t xml:space="preserve">Ř. 0604 = z ř. 0601 VOŠ knihovnického směru. (přepočtený stav).</t>
  </si>
  <si>
    <t xml:space="preserve">Ř. 0605 = z ř. 0601 VŠ ostatní. (přepočtený stav).</t>
  </si>
  <si>
    <t xml:space="preserve">Ř. 0606 = z ř. 0601 VOŠ ostatní (přepočtený stav).</t>
  </si>
  <si>
    <t xml:space="preserve">Ř. 0607 = z ř. 0601 SŠ knihovnického směru (přepočtený stav).</t>
  </si>
  <si>
    <t xml:space="preserve">Ř. 0608 = z ř. 0601 SŠ ostatní (přepočtený stav).</t>
  </si>
  <si>
    <t xml:space="preserve">Ř. 0609 = z ř. 0601 ostatní zaměstnanci (tj. neuvedení v řádcích 0603 až 0608).</t>
  </si>
  <si>
    <t xml:space="preserve">Ř. 0610 = Počet osob pracujících na základě některé z dohod o pracích konaných mimo pracovní poměr (DPP, DPČ). Uvede se počet fyzických osob bez ohledu na počet uzavřených dohod. Definice č. 77 a 78.</t>
  </si>
  <si>
    <t xml:space="preserve">Ř. 0611 = Počet hodin odpracovaných osobami na základě DPP, DPČ, Uvede se počet odpracovaných hodin celkem.</t>
  </si>
  <si>
    <t xml:space="preserve">Ř. 0612 = Osoby v jiném než pracovněprávním vztahu (OSVČ, smlouvy o dílo aj.). POZNÁMKA: Vztahuje se na osoby pracující na základě nějakého typu smlouvy (licenční smlouvy, smlouvy o spolupráci, smlouvy o dílo, příkazní smlouvy aj.), zahrnuty jsou také osoby samostatně výdělečně činné. Vztahuje se pouze na smluvní vztahy s fyzickými osobami, vyjma vztahů pracovně právních. Nezahrnuje služby právnických osob. Definice č. 79.</t>
  </si>
  <si>
    <t xml:space="preserve">Ř. 0613 = Počet hodin odpracovaných osobami v jiném než pracovněprávním vztahu. Uvede se počet hodin odpracovaných celkem.</t>
  </si>
  <si>
    <t xml:space="preserve">Ř. 0614 = Počet dobrovolných pracovníků. Vyplní se dle skutečnosti ve vykazující knihovně za vykazované období. Uvádí se počet fyzických osob. Definice č. 72.</t>
  </si>
  <si>
    <t xml:space="preserve">Ř. 0615 = Počet hodin odpracovaných dobrovolnými pracovníky celkem za vykazované období. Vyplní se dle skutečnosti ve vykazující knihovně za vykazované období. Definice č. 73.</t>
  </si>
  <si>
    <t xml:space="preserve"> VII. Příjmy, výnosy</t>
  </si>
  <si>
    <t xml:space="preserve">Definice č. 82–118 se vztahují k vykazování údajů o hospodaření. Oddíly VII. a VIII. Oddíly vyplňují všechny knihovny dle skutečnosti. Údaje se získají z Výkazu zisku a ztráty sestaveného k 31. 12. b. r., a analytického účtování, resp. platné směrné účtové osnovy, vyhláška č. 410/2009 Sb., v platném znění.</t>
  </si>
  <si>
    <t xml:space="preserve">Podklady získáte na ekonomickém oddělení (úseku) knihovny nebo v ekonomickém oddělení (úseku) zřizovatele (obecní, městský úřad). Definice vykazovaných položek z oblasti hospodaření a pro tento statistický účel budou uvedeny na webu KI NK ČR.</t>
  </si>
  <si>
    <t xml:space="preserve">Ř. 0701= Definice č. 80 – Tržby za vlastní výkony (výrobky, služby) a za zboží. Výnosy z vlastních výkonů a zboží (účtová skupina 60). Z hlavní i hospodářské činnosti.</t>
  </si>
  <si>
    <t xml:space="preserve">Ř. 0702 = Definice č. 81 – z Ř. 0701 – Výnosy (příjmy) z hlavní činnosti. Z Ř. 0701 pouze výnosy (příjmy) z hlavní činnosti, tj. ponížené o příjmy z hospodářské činnosti. Nemá-li knihovna hospodářskou činnost, Ř. 0702 se rovná Ř. 0701.</t>
  </si>
  <si>
    <t xml:space="preserve">Ř. 0703 = Definice č. 82 – Příspěvky, dotace a granty ze státního rozpočtu. V jedné částce se uvádí součet všech příspěvků, dotací a grantů, subvencí, nenávratné finanční výpomoci, podpor, peněžních darů na provoz knihovny ze státního rozpočtu, tj. z ministerstev a jiných subjektů státu, (účet 67).</t>
  </si>
  <si>
    <t xml:space="preserve">Ř. 0704 = Definice č. 83 – Příspěvky, dotace a granty z rozpočtu kraje. V jedné částce se uvádí součet všech příspěvků, dotací a grantů na provoz knihovny z rozpočtu kraje. (úč. 67).</t>
  </si>
  <si>
    <t xml:space="preserve">Ř. 0705 = Definice č. 84 – Příspěvky, dotace a granty z rozpočtu obce. V jedné částce se uvádí součet všech příspěvků, dotací a grantů na provoz knihovny z rozpočtu obce. (účet 67).</t>
  </si>
  <si>
    <t xml:space="preserve">Ř. 0706 = Definice č. 85 – Příspěvky, dotace a granty na provoz od ostatních subjektů. V jedné částce se uvádí součet všech příspěvků, dotací a grantů na provoz knihovny získaných od jiných subjektů, než je stát, kraj a obec. (účet 672).</t>
  </si>
  <si>
    <t xml:space="preserve">Ř. 0707 = Definice č. 86 – Příspěvky, dotace a granty na provoz ze zahraničí. V jedné částce se uvádí součet všech příspěvků, dotací a grantů na provoz knihovny získaných od zahraničních subjektů.</t>
  </si>
  <si>
    <t xml:space="preserve">Ř. 0708 = Definice č. 87 – z Ř. 0707– Příspěvky, dotace a granty na provoz z fondů EU. V jedné částce se uvádí součet všech dotací, příspěvků a grantů na provoz knihovny získaných z fondů EU z celkové částky získané ze zahraničí, tj. z ř. 0707 viz definice č. 88 (účtová skupina 67).</t>
  </si>
  <si>
    <t xml:space="preserve">Ř. 0709 = Definice č. 88 – Dary a sponzorské příspěvky. V jedné částce se uvádí součet všech darů. Sponzorský příspěvek uvádět jen v případě, že není vázán na protislužbu a chápán jako platba za její poskytnutí (reklama).</t>
  </si>
  <si>
    <t xml:space="preserve">Ř. 0710 = Definice č. 89 – Ostatní provozní výnosy výše neuvedené. Součet všech ostatních výnosů výše neuvedených (v řádcích 0701 až 0709) Účtové skupiny 64, 66.</t>
  </si>
  <si>
    <t xml:space="preserve">Ř. 0711 = Definice č. 90 – Příjmy (výnosy) celkem. Ř. 0711= součet (∑) Ř. 0701 + Ř. 0703 až Ř. 0707+ Ř. 0709+ Ř. 0710. Součet účtů třídy 6… za hlavní i hospodářskou činnost.</t>
  </si>
  <si>
    <t xml:space="preserve">Ř. 0712 = Definice č. 91 – Dotace a granty na investice ze státního rozpočtu. Součet všech dotací a grantů na investice ze státního rozpočtu, tj. ministerstev a jiných subjektů státu.</t>
  </si>
  <si>
    <t xml:space="preserve">Ř. 0713 = Definice č. 92 – Dotace a granty na investice z rozpočtu kraje. Součet všech dotací a grantů na investice z rozpočtu kraje.</t>
  </si>
  <si>
    <t xml:space="preserve">Ř. 0714 = Definice č. 93 – Dotace a granty na investice z rozpočtu obce. Součet všech dotací a grantů na investice z rozpočtu obce.</t>
  </si>
  <si>
    <t xml:space="preserve">Ř. 0715 = Definice č. 94 – Dotace a granty na investice od ostatních subjektů. Součet všech dotací a grantů na investice získaných od jiných subjektů, než je stát, kraj nebo obec, tj. neuvedených v položkách dle definic č. 93, 94, 95 (tj. v Ř. 0712, Ř. 0713, Ř. 0714).</t>
  </si>
  <si>
    <t xml:space="preserve">Ř. 0716 = Definice č. 95 – Dotace a granty na investice ze zahraničí. Součet všech dotací a grantů na investice získaných od zahraničních subjektů (včetně fondů EU).</t>
  </si>
  <si>
    <t xml:space="preserve">Ř. 0717 = Definice č. 96 – z Ř. 0716 – Dotace a granty na investice z fondů EU. Z částky uvedené v definici č. 95 (tj. v Kult Ř. 0716) se uvedou pouze dotace a granty na investice z fondů EU.</t>
  </si>
  <si>
    <t xml:space="preserve">Ř. 0718 = Definice č. 97 – Dotace a granty na investice celkem. Ř. 0718 = součet (∑) Ř. 0712 + Ř. 0713 + Ř. 0714 + Ř. 0715 + Ř. 0716. Součet všech dotací a grantů, které knihovna získala za vykazované období. Je součtem částek uvedených v definicích č. 93 až 97. (Kult Ř. 0718= součet řádků Ř. 0712 až Ř. 0716).</t>
  </si>
  <si>
    <t xml:space="preserve">VIII. Výdaje,  náklady</t>
  </si>
  <si>
    <t xml:space="preserve"> – vyplňují všechny knihovny, především pak ZKNP povinně vyplní ř. 0808 až 0810, byť by byl údaj nula.</t>
  </si>
  <si>
    <t xml:space="preserve">Pozn. k definicím dále. Ř. 0801 až Ř. 0815 se týkají neinvestičních nákladů, a to neinves­tičních nákladů na hlavní i hospodářskou činnost. Investiční výdaje se vykazují v Ř. 0817. Celkové náklady pouze na hlavní činnost se uvedou v Ř. 0816, a jsou součástí Ř. 0815.</t>
  </si>
  <si>
    <t xml:space="preserve">Ř. 0801 – Spotřeba materiálu energie, zboží a služeb. Veškeré výdaje na materiál, energie a služby, včetně pořízení knihovního fondu a nákupu licencí na informační zdroje. (účtová skupina 50 a 51 ev. další použité účty).</t>
  </si>
  <si>
    <t xml:space="preserve">Ř. 0802 = Z výdajů z ř. 0801 (Definice č. 98) Výdaje knihovny na nájmy.</t>
  </si>
  <si>
    <t xml:space="preserve">Ř. 0803 = Osobní náklady.</t>
  </si>
  <si>
    <t xml:space="preserve">Ř. 0803 = součet (∑) ř. 0804 až 0807.</t>
  </si>
  <si>
    <t xml:space="preserve">521 mzdové náklady (mzda, plat, OON)</t>
  </si>
  <si>
    <t xml:space="preserve">524 zákonné sociální pojištění</t>
  </si>
  <si>
    <t xml:space="preserve">525 jiné sociální pojištění</t>
  </si>
  <si>
    <t xml:space="preserve">527 zákonné sociální náklady</t>
  </si>
  <si>
    <t xml:space="preserve">528 jiné sociální náklady</t>
  </si>
  <si>
    <t xml:space="preserve">Ř. 0804 – Mzdy (resp. platy). Uvede se celková výše mzdových nákladů, resp. prostředků vyplacených mezd/platů (zejména součet – tarifní plat, příplatek za vedení, osobní příplatek, příplatek za přesčas, příplatek za práci v sobotu a neděli, odměna) a náhrady mzdy za dočasnou pracovní neschopnost. Je součástí celkové částky Osobní náklady viz definice č. 101. (účet 521). (z Kult ř. 0803).</t>
  </si>
  <si>
    <t xml:space="preserve">Ř. 0805 – Ostatní osobní náklady. Uvedou se částky vyplacené na dohody o provedení práce, dohody o pracovní činnosti, a autorské honoráře. Je součástí celkové částky osobní náklady viz definice č. 102 (resp. z Kult Ř. 0803).</t>
  </si>
  <si>
    <t xml:space="preserve">Ř. 0806 – Náklady na zdravotní a sociální pojištění.  Přesněji: náklady na zákonné sociální pojištění. uvede se částka zaplacená zaměstnavatelem na zákonné sociální pojištění. je součástí celkové částky osobní náklady viz definice č. 100 a Kult Ř. 0803. (účet 524).</t>
  </si>
  <si>
    <t xml:space="preserve">Ř. 0807 – Zákonné sociální náklady. Účet 527 obsahuje náklady podle § 24, odst. 2 písm. j zákona o dani z příjmu, pokud se na příslušnou účetní jednotku vztahují podle jiného právního předpisu (zejména náklady na pracovní a sociální podmínky, náklady na bezpečnost a ochranu zdraví při práci, pracovně lékařské služby, náklady na odborný rozvoj zaměstnanců, závodní stravování), včetně přídělu do fondu kulturních a sociálních potřeb. Je součástí celkové částky Osobní náklady viz definice č. 100 a Kult Ř. 0803.</t>
  </si>
  <si>
    <t xml:space="preserve">Ř. 0808 – Náklady na pořízení knihovního fondu celkem. Částka z řádku Kult 0801. Souhrn veškerých výdajů za všechny dokumenty zakoupené knihovnou během sledovaného roku do knihovního fondu, na výměnu dokumentů, náklady na nákup periodik, předplatné periodik a pořízení licencí na elektronické informační zdroje. Přičemž licence mohou být účtovány i na účtu 518 a 549.</t>
  </si>
  <si>
    <t xml:space="preserve">Ř. 0809 – Nákup a předplatné periodik.  Z celkové částky na pořízení knihovního fondu definice č. 106 (Kult Ř. 0808) se uvede pouze částka na pořízení periodik.</t>
  </si>
  <si>
    <t xml:space="preserve">Ř. 0810 – Nákup a pořízení licencí na elektronické zdroje. Náklady na úhradu licencí na elektronické informační zdroje. Uvádí se z celkové částky na pořízení knihovního fondu definice č. 107 (Kult Ř. 0808). Účty 518 a 549.</t>
  </si>
  <si>
    <t xml:space="preserve">Ř. 0811 – Daně a poplatky (bez daně z příjmů). Souhrn částek za daně silniční, z nemovitostí, ostatní daně a poplatky … (účtová sku­pina 53).</t>
  </si>
  <si>
    <t xml:space="preserve">Ř. 0812 – Daň z příjmů. Účtová skupina 59.</t>
  </si>
  <si>
    <t xml:space="preserve">Ř. 0813 – Odpisy dlouhodobého majetku.  Včetně nákladů z pořízení drobného dlouhodobého majetku (účt. sk. 55).</t>
  </si>
  <si>
    <t xml:space="preserve">Ř. 0814 – Ostatní provozní náklady výše neuvedené. Výše neuvedené ostatní náklady z činností a finanční náklady (zejména z účet. sk. 55).</t>
  </si>
  <si>
    <t xml:space="preserve">Ř. 0815 – Výdaje (náklady) celkem. Uvede se součet částek z řádků Kult 0801 + ř. 0803 + ř. 0811 až ř. 0814. (Ř. 0815 = součet (∑) ř. 0801 + 0803 + 0811 + 0812 + 0813 + 0814.)</t>
  </si>
  <si>
    <t xml:space="preserve">Ř. 0816 – Výdaje na hlavní činnost. Z částky Výdaje (náklady) celkem (ř. 0815) se uvedou pouze výdaje na hlavní činnost. Viz též z Výkazu zisku a ztráty – Náklady celkem, ze sloupce Na hlavní činnost.</t>
  </si>
  <si>
    <t xml:space="preserve">Ř. 0817 – Investiční výdaje (na hmotný a nehmotný majetek) celkem. Ř. 0817 = součet (∑) ř. 0818 + 0819. Uvede se součet investičních výdajů za hmotný majetek (definice č. 115) a nehmotný majetek (definice č. 116), tzn. součet řádků Kult Ř. 0818 a Ř. 0819.</t>
  </si>
  <si>
    <t xml:space="preserve">Ř. 0818 – Výdaje na hmotný investiční majetek. Dlouhodobý majetek se vykazuje v souladu s legislativně stanovenými kritérii (zákony o daních z příjmů a účetnictví), zejména s ohledem na vstupní cenu a dobu použitelnosti delší než jeden rok.</t>
  </si>
  <si>
    <t xml:space="preserve">Ř. 0819 – Výdaje na nehmotný investiční majetek. Doba použitelnosti delší než jeden rok. Je součástí celkové částky v Kult Ř. 0817.</t>
  </si>
  <si>
    <t xml:space="preserve">POMOCNÁ METODIKA PRO VYPLŇOVÁNÍ ODDÍLŮ VII A VIII</t>
  </si>
  <si>
    <t xml:space="preserve">zejména pro neprofesionální a malé profesionální knihovny (postup vyplňování):</t>
  </si>
  <si>
    <t xml:space="preserve">1. Krok: začněte u výdajů tzn. oddílem VIII. (řádky začínající číslem 08)</t>
  </si>
  <si>
    <t xml:space="preserve">Ř 0808 - Náklady na pořízení knihovního fondu celkem = Souhrn veškerých výdajů za všechny dokumenty zakoupené knihovnou během sledovaného roku do knihovního fondu, na výměnu dokumentů, náklady na nákup periodik, předplatné periodik a pořízení licencí na elektronické informační zdroje (e-knihy a e-audioknihy, které se účtují jako služba). Nezapomeňte na společenské hry, CD.</t>
  </si>
  <si>
    <t xml:space="preserve">Pokud nakupujete knihovní fond jako pověřená knihovna do stálého/kmenového fondu některé obsluhované knihovny/obce, tak tyto náklady/peníze se do tohoto řádku neuvádějte.</t>
  </si>
  <si>
    <t xml:space="preserve">0809 – Nákup a předplatné periodik = z celkové částky na pořízení knihovního fondu uvedete jen náklady na časopisy/periodika.</t>
  </si>
  <si>
    <t xml:space="preserve">0810 – Nákup a pořízení licencí na elektronické zdroje = náklady na elektronické databáze u těch knihoven, které si je kupují. Do tohoto řádku uvedete také náklady na e-knihy a e-audioknihy nakoupené prostřednictvím společnosti Palmknihy.</t>
  </si>
  <si>
    <t xml:space="preserve">0804 – Mzdy, respektive platy = uvedete celkovou výši mzdových nákladů, resp. prostředků vyplacených mezd/platů (zejména součet: tarifní plat, příplatek za vedení, osobní příplatek, příplatek za přesčas, příplatek za práci v sobotu a neděli, odměna) a náhrady mzdy za dočasnou pracovní neschopnost.</t>
  </si>
  <si>
    <t xml:space="preserve">0805 – Ostatní osobní náklady = uvedete částky vyplacené na dohody o provedení práce, dohody o pracovní činnosti, a autorské honoráře.</t>
  </si>
  <si>
    <t xml:space="preserve">0806 – Náklady na zdravotní a sociální pojištění = uvedete částku zaplacenou zaměstnavatelem na zákonné sociální pojištění.</t>
  </si>
  <si>
    <t xml:space="preserve">0807 – zákonné sociální náklady = do tohoto řádku nezapomeňte uvádět: stravenky, příděl do FKSP nebo sociálního fondu a pojistné za zaměstnance.</t>
  </si>
  <si>
    <t xml:space="preserve">0803 – Osobní náklady = sečet řádků 0804 + 0805 + 0806 + 0807</t>
  </si>
  <si>
    <t xml:space="preserve">0801 – Spotřeba materiálu, energie, zboží a služeb = zde uvedete veškeré výdaje na materiál, energie a služby, včetně nákladů na pořízení knihovního fondu a nákupu licencí na el. informační zdroje, ale i veškeré opravy, …a nezapomeňte na granty a jiné dotace = to znamená celkovou částku na projekt (dotace i spoluúčast).</t>
  </si>
  <si>
    <t xml:space="preserve">Pokud jste pověřená knihovna výkonem regionálních funkcí a nakupujete knihy obsluhovaným knihovnám do jejich stálého/kmenového fondu, tak je do tohoto řádku neuvádějte! Dále do tohoto řádku nepatří peníze/náklady na investiční věci, ty patří jinam!</t>
  </si>
  <si>
    <t xml:space="preserve">0802 na tento řádek se uvádí nájmy, které knihovna platí jiným organizacím</t>
  </si>
  <si>
    <t xml:space="preserve">0811 – Daně a poplatky</t>
  </si>
  <si>
    <t xml:space="preserve">0812 – Daň z příjmů</t>
  </si>
  <si>
    <t xml:space="preserve">0813 – Odpisy dlouhodobého majetku</t>
  </si>
  <si>
    <t xml:space="preserve">0814 – Ostatní provozní náklady výše neuvedené = do tohoto řádku uvádějte: cestovné, náklady na reprezentaci, poplatky za rozmnoženiny a hudební produkce.</t>
  </si>
  <si>
    <t xml:space="preserve">0815 – Výdaje(náklady) celkem = Součet řádků: 0801 + 0803 + 0811 až 0814</t>
  </si>
  <si>
    <t xml:space="preserve">0816 – z řádku 0815 výdaje na hlavní činnost. Tzn. náklady vynaložené přímo na hlavní činnost knihovny (činnost, kvůli které byla knihovny založena).</t>
  </si>
  <si>
    <t xml:space="preserve">2. Krok: přejděte na příjmy tzn. oddíl VII. (řádky začínající číslem 07).</t>
  </si>
  <si>
    <t xml:space="preserve">Knihovny, které nemají právní subjektivitu opíší řádek 0815 do řádku 0711. Knihovny s právní subjektivitou se tímto pravidlem neřídí.</t>
  </si>
  <si>
    <t xml:space="preserve">0701 – Tržby za vlastní výkony (výrobky, služby) a za zboží = uvedete všechny příjmy, které získáte.</t>
  </si>
  <si>
    <t xml:space="preserve">Knihovny pověřené výkonem regionálních funkcí, které pro obsluhované knihovny nakupují do jejich stálého/kmenového fondu, odečtou/neuvádí peníze na knihy/knihovní jednotky, které obce/zřizovatelé konkrétních obsluhovaných knihoven na nákup poslaly.</t>
  </si>
  <si>
    <t xml:space="preserve">0702 – z řádku 0701 výnosy (příjmy) z hlavní činnosti = z řádku 0701 pouze výnosy (příjmy) z hlavní činnosti, tj. ponížené o příjmy z hospodářské činnosti. Nemá-li knihovna hospodářskou činnost, řádek 0702 se rovná řádku 0701.</t>
  </si>
  <si>
    <t xml:space="preserve">0703 – Příspěvky, dotace a granty na provoz ze státního rozpočtu = nejčastěji se zde uvádí VISK a K21 (pozor uvádí se jen přidělená dotace tzn. bez spoluúčasti).</t>
  </si>
  <si>
    <t xml:space="preserve">0704 – Příspěvky, dotace, granty na provoz z rozpočtu kraje = v jedné částce uvedete součet všech příspěvků, dotací a grantů na provoz knihovny z rozpočtu kraje. Knihovny pověřené výkonem regionálních funkcí, zde uvedou peníze/příjmy na výkon RF.</t>
  </si>
  <si>
    <t xml:space="preserve">0705 – Příspěvky, dotace, granty na provoz z rozpočtu obce = v jedné částce se uvádí součet všech příspěvků, dotací a grantů na provoz knihovny z rozpočtu obce.</t>
  </si>
  <si>
    <t xml:space="preserve">Knihovny bez právní subjektivity = tento řádek vyplníte jako poslední následujícím výpočtem: od řádku 0711 odečtete řádky (0701 + 0703 +0704 + 0705 + 0706 + 0707+0709 + 0710)</t>
  </si>
  <si>
    <t xml:space="preserve">Knihovny s právní subjektivitou vyplní podle skutečnosti.</t>
  </si>
  <si>
    <t xml:space="preserve">0706 – Příspěvky, dotace a granty na provoz ostatních subjektů = do tohoto řádku uvedete všechny příspěvky, dotace a granty získané od jiných subjektů, než je stát, kraj nebo zřizovatel. Například zde uvedete příspěvky na aktivity od SKIP.</t>
  </si>
  <si>
    <t xml:space="preserve">0707, 0708 – Příspěvky, dotace a granty na provoz ze zahraničí</t>
  </si>
  <si>
    <t xml:space="preserve">0709 – Dary a sponzorské příspěvky = zde uvádějte peníze od sponzorů. Sponzorský příspěvek uvádějte jen v případě, že není vázán na protislužbu a chápán jako platba za její poskytnutí (reklama).</t>
  </si>
  <si>
    <t xml:space="preserve">0710 – Ostatní provozní výnosy výše neuvedené = zde uvádějte například úroky nebo proplacení pojistné události.</t>
  </si>
  <si>
    <t xml:space="preserve">Teprve teď knihovny, bez právní subjektivity vyplní řádek 0705 a to tak, že od řádku 0711 odečtou (0701 + 0703 +0704 + 0705 + 0706 + 0707+0709 + 0710)</t>
  </si>
  <si>
    <t xml:space="preserve">3. Krok: doplňte investice tzn. nejprve řádky 0818 a 0819, jejich součet = 0817</t>
  </si>
  <si>
    <t xml:space="preserve">4. Krok: doplňte peníze/příjmy, které jste získali na investice od různých subjektů, řádky 0712 ÷ 0716 jejich součet = 718.</t>
  </si>
  <si>
    <t xml:space="preserve">Pozn. měly by to být peníze zvlášť na investice, neměly by se objevovat v 801.</t>
  </si>
</sst>
</file>

<file path=xl/styles.xml><?xml version="1.0" encoding="utf-8"?>
<styleSheet xmlns="http://schemas.openxmlformats.org/spreadsheetml/2006/main">
  <numFmts count="9">
    <numFmt numFmtId="164" formatCode="General"/>
    <numFmt numFmtId="165" formatCode="@"/>
    <numFmt numFmtId="166" formatCode="0"/>
    <numFmt numFmtId="167" formatCode="00000000"/>
    <numFmt numFmtId="168" formatCode="#,##0"/>
    <numFmt numFmtId="169" formatCode="0000"/>
    <numFmt numFmtId="170" formatCode="#,##0.0"/>
    <numFmt numFmtId="171" formatCode="#,##0.00"/>
    <numFmt numFmtId="172" formatCode="M/D/YYYY"/>
  </numFmts>
  <fonts count="82">
    <font>
      <sz val="11"/>
      <color rgb="FF000000"/>
      <name val="Calibri"/>
      <family val="2"/>
      <charset val="238"/>
    </font>
    <font>
      <sz val="10"/>
      <name val="Arial"/>
      <family val="0"/>
      <charset val="238"/>
    </font>
    <font>
      <sz val="10"/>
      <name val="Arial"/>
      <family val="0"/>
      <charset val="238"/>
    </font>
    <font>
      <sz val="10"/>
      <name val="Arial"/>
      <family val="0"/>
      <charset val="238"/>
    </font>
    <font>
      <sz val="10"/>
      <name val="Arial CE"/>
      <family val="0"/>
      <charset val="238"/>
    </font>
    <font>
      <b val="true"/>
      <sz val="20"/>
      <color rgb="FF0070C0"/>
      <name val="Calibri"/>
      <family val="2"/>
      <charset val="238"/>
    </font>
    <font>
      <u val="single"/>
      <sz val="10"/>
      <color rgb="FF0000FF"/>
      <name val="Arial CE"/>
      <family val="0"/>
      <charset val="238"/>
    </font>
    <font>
      <u val="single"/>
      <sz val="8"/>
      <color rgb="FF0000FF"/>
      <name val="Calibri"/>
      <family val="2"/>
      <charset val="238"/>
    </font>
    <font>
      <b val="true"/>
      <sz val="18"/>
      <color rgb="FF000000"/>
      <name val="Calibri"/>
      <family val="2"/>
      <charset val="238"/>
    </font>
    <font>
      <b val="true"/>
      <sz val="16"/>
      <color rgb="FF000000"/>
      <name val="Arial"/>
      <family val="2"/>
      <charset val="238"/>
    </font>
    <font>
      <b val="true"/>
      <sz val="14"/>
      <color rgb="FF000000"/>
      <name val="Calibri"/>
      <family val="2"/>
      <charset val="238"/>
    </font>
    <font>
      <b val="true"/>
      <sz val="11"/>
      <color rgb="FF000000"/>
      <name val="Calibri"/>
      <family val="2"/>
      <charset val="238"/>
    </font>
    <font>
      <sz val="12"/>
      <color rgb="FF000000"/>
      <name val="Calibri"/>
      <family val="2"/>
      <charset val="238"/>
    </font>
    <font>
      <sz val="14"/>
      <color rgb="FF000000"/>
      <name val="Calibri"/>
      <family val="2"/>
      <charset val="238"/>
    </font>
    <font>
      <sz val="11"/>
      <color rgb="FFFFFFFF"/>
      <name val="Calibri"/>
      <family val="2"/>
      <charset val="238"/>
    </font>
    <font>
      <sz val="8"/>
      <color rgb="FF000000"/>
      <name val="Calibri"/>
      <family val="2"/>
      <charset val="238"/>
    </font>
    <font>
      <u val="single"/>
      <sz val="8"/>
      <color rgb="FF0000FF"/>
      <name val="Arial CE"/>
      <family val="0"/>
      <charset val="238"/>
    </font>
    <font>
      <sz val="9"/>
      <color rgb="FF000000"/>
      <name val="Calibri"/>
      <family val="2"/>
      <charset val="238"/>
    </font>
    <font>
      <b val="true"/>
      <sz val="12"/>
      <color rgb="FF000000"/>
      <name val="Calibri"/>
      <family val="2"/>
      <charset val="238"/>
    </font>
    <font>
      <sz val="10"/>
      <color rgb="FF000000"/>
      <name val="Calibri"/>
      <family val="2"/>
      <charset val="238"/>
    </font>
    <font>
      <sz val="10"/>
      <color rgb="FFFF0000"/>
      <name val="Calibri"/>
      <family val="2"/>
      <charset val="238"/>
    </font>
    <font>
      <b val="true"/>
      <sz val="10"/>
      <color rgb="FF000000"/>
      <name val="Calibri"/>
      <family val="2"/>
      <charset val="238"/>
    </font>
    <font>
      <sz val="10"/>
      <name val="Calibri"/>
      <family val="2"/>
      <charset val="238"/>
    </font>
    <font>
      <b val="true"/>
      <sz val="9"/>
      <name val="Calibri"/>
      <family val="2"/>
      <charset val="238"/>
    </font>
    <font>
      <sz val="4"/>
      <name val="Calibri"/>
      <family val="2"/>
      <charset val="238"/>
    </font>
    <font>
      <b val="true"/>
      <sz val="18"/>
      <name val="Calibri"/>
      <family val="2"/>
      <charset val="238"/>
    </font>
    <font>
      <sz val="9"/>
      <name val="Calibri"/>
      <family val="2"/>
      <charset val="238"/>
    </font>
    <font>
      <sz val="8"/>
      <name val="Arial"/>
      <family val="2"/>
      <charset val="238"/>
    </font>
    <font>
      <sz val="11"/>
      <color rgb="FF000000"/>
      <name val="Arial"/>
      <family val="2"/>
      <charset val="238"/>
    </font>
    <font>
      <sz val="8"/>
      <name val="Arial CE"/>
      <family val="0"/>
      <charset val="238"/>
    </font>
    <font>
      <b val="true"/>
      <sz val="14"/>
      <name val="Calibri"/>
      <family val="2"/>
      <charset val="238"/>
    </font>
    <font>
      <sz val="8"/>
      <name val="Calibri"/>
      <family val="2"/>
      <charset val="238"/>
    </font>
    <font>
      <b val="true"/>
      <sz val="8"/>
      <name val="Calibri"/>
      <family val="2"/>
      <charset val="238"/>
    </font>
    <font>
      <sz val="7"/>
      <name val="Calibri"/>
      <family val="2"/>
      <charset val="238"/>
    </font>
    <font>
      <b val="true"/>
      <sz val="7"/>
      <name val="Calibri"/>
      <family val="2"/>
      <charset val="238"/>
    </font>
    <font>
      <sz val="7"/>
      <color rgb="FF000000"/>
      <name val="Calibri"/>
      <family val="2"/>
      <charset val="238"/>
    </font>
    <font>
      <b val="true"/>
      <sz val="8"/>
      <color rgb="FF000000"/>
      <name val="Calibri"/>
      <family val="2"/>
      <charset val="238"/>
    </font>
    <font>
      <b val="true"/>
      <vertAlign val="superscript"/>
      <sz val="8"/>
      <name val="Calibri"/>
      <family val="2"/>
      <charset val="238"/>
    </font>
    <font>
      <sz val="10"/>
      <color rgb="FF000000"/>
      <name val="Wingdings"/>
      <family val="0"/>
      <charset val="2"/>
    </font>
    <font>
      <sz val="7.5"/>
      <color rgb="FF000000"/>
      <name val="Calibri"/>
      <family val="2"/>
      <charset val="238"/>
    </font>
    <font>
      <b val="true"/>
      <sz val="7.5"/>
      <color rgb="FF000000"/>
      <name val="Calibri"/>
      <family val="2"/>
      <charset val="238"/>
    </font>
    <font>
      <vertAlign val="superscript"/>
      <sz val="5.4"/>
      <name val="Calibri"/>
      <family val="2"/>
      <charset val="238"/>
    </font>
    <font>
      <sz val="5.4"/>
      <name val="Calibri"/>
      <family val="2"/>
      <charset val="238"/>
    </font>
    <font>
      <b val="true"/>
      <sz val="5.4"/>
      <name val="Calibri"/>
      <family val="2"/>
      <charset val="238"/>
    </font>
    <font>
      <sz val="5.4"/>
      <color rgb="FFFFFFFF"/>
      <name val="Calibri"/>
      <family val="2"/>
      <charset val="238"/>
    </font>
    <font>
      <sz val="7.5"/>
      <color rgb="FFFFFFFF"/>
      <name val="Calibri"/>
      <family val="2"/>
      <charset val="238"/>
    </font>
    <font>
      <vertAlign val="superscript"/>
      <sz val="7.5"/>
      <color rgb="FF000000"/>
      <name val="Calibri"/>
      <family val="2"/>
      <charset val="238"/>
    </font>
    <font>
      <sz val="7.5"/>
      <name val="Calibri"/>
      <family val="2"/>
      <charset val="238"/>
    </font>
    <font>
      <vertAlign val="superscript"/>
      <sz val="8"/>
      <color rgb="FF000000"/>
      <name val="Calibri"/>
      <family val="2"/>
      <charset val="238"/>
    </font>
    <font>
      <b val="true"/>
      <sz val="9"/>
      <color rgb="FF000000"/>
      <name val="Calibri"/>
      <family val="2"/>
      <charset val="238"/>
    </font>
    <font>
      <b val="true"/>
      <sz val="7"/>
      <color rgb="FF000000"/>
      <name val="Calibri"/>
      <family val="2"/>
      <charset val="238"/>
    </font>
    <font>
      <vertAlign val="superscript"/>
      <sz val="7.5"/>
      <name val="Calibri"/>
      <family val="2"/>
      <charset val="238"/>
    </font>
    <font>
      <sz val="6"/>
      <name val="Calibri"/>
      <family val="2"/>
      <charset val="238"/>
    </font>
    <font>
      <b val="true"/>
      <sz val="6"/>
      <name val="Calibri"/>
      <family val="2"/>
      <charset val="238"/>
    </font>
    <font>
      <sz val="6.5"/>
      <color rgb="FF000000"/>
      <name val="Calibri"/>
      <family val="2"/>
      <charset val="238"/>
    </font>
    <font>
      <sz val="5.5"/>
      <color rgb="FF000000"/>
      <name val="Calibri"/>
      <family val="2"/>
      <charset val="238"/>
    </font>
    <font>
      <vertAlign val="superscript"/>
      <sz val="6"/>
      <color rgb="FF000000"/>
      <name val="Calibri"/>
      <family val="2"/>
      <charset val="238"/>
    </font>
    <font>
      <sz val="6"/>
      <color rgb="FF000000"/>
      <name val="Calibri"/>
      <family val="2"/>
      <charset val="238"/>
    </font>
    <font>
      <sz val="7"/>
      <color rgb="FF000000"/>
      <name val="Arial"/>
      <family val="2"/>
      <charset val="238"/>
    </font>
    <font>
      <b val="true"/>
      <sz val="7.5"/>
      <name val="Calibri"/>
      <family val="2"/>
      <charset val="238"/>
    </font>
    <font>
      <b val="true"/>
      <vertAlign val="superscript"/>
      <sz val="7.5"/>
      <color rgb="FF000000"/>
      <name val="Calibri"/>
      <family val="2"/>
      <charset val="238"/>
    </font>
    <font>
      <sz val="8"/>
      <color rgb="FF000000"/>
      <name val="Wingdings"/>
      <family val="0"/>
      <charset val="2"/>
    </font>
    <font>
      <sz val="8"/>
      <name val="Wingdings"/>
      <family val="0"/>
      <charset val="2"/>
    </font>
    <font>
      <sz val="7"/>
      <color rgb="FFFFFFFF"/>
      <name val="Calibri"/>
      <family val="2"/>
      <charset val="238"/>
    </font>
    <font>
      <vertAlign val="superscript"/>
      <sz val="7"/>
      <color rgb="FF000000"/>
      <name val="Calibri"/>
      <family val="2"/>
      <charset val="238"/>
    </font>
    <font>
      <b val="true"/>
      <u val="single"/>
      <sz val="9"/>
      <color rgb="FF000000"/>
      <name val="Calibri"/>
      <family val="2"/>
      <charset val="238"/>
    </font>
    <font>
      <b val="true"/>
      <vertAlign val="superscript"/>
      <sz val="7"/>
      <color rgb="FF000000"/>
      <name val="Calibri"/>
      <family val="2"/>
      <charset val="238"/>
    </font>
    <font>
      <vertAlign val="superscript"/>
      <sz val="5.5"/>
      <color rgb="FF000000"/>
      <name val="Calibri"/>
      <family val="2"/>
      <charset val="238"/>
    </font>
    <font>
      <b val="true"/>
      <u val="single"/>
      <sz val="10"/>
      <name val="Calibri"/>
      <family val="2"/>
      <charset val="238"/>
    </font>
    <font>
      <b val="true"/>
      <u val="single"/>
      <sz val="9"/>
      <name val="Calibri"/>
      <family val="2"/>
      <charset val="238"/>
    </font>
    <font>
      <sz val="11"/>
      <name val="Calibri"/>
      <family val="2"/>
      <charset val="238"/>
    </font>
    <font>
      <b val="true"/>
      <sz val="14"/>
      <color rgb="FF0070C0"/>
      <name val="Calibri"/>
      <family val="2"/>
      <charset val="238"/>
    </font>
    <font>
      <b val="true"/>
      <sz val="14"/>
      <name val="Arial"/>
      <family val="2"/>
      <charset val="238"/>
    </font>
    <font>
      <u val="single"/>
      <sz val="10"/>
      <color rgb="FF4472C4"/>
      <name val="Calibri"/>
      <family val="2"/>
      <charset val="238"/>
    </font>
    <font>
      <b val="true"/>
      <sz val="10"/>
      <color rgb="FF4472C4"/>
      <name val="Calibri"/>
      <family val="2"/>
      <charset val="238"/>
    </font>
    <font>
      <vertAlign val="superscript"/>
      <sz val="11"/>
      <color rgb="FF000000"/>
      <name val="Calibri"/>
      <family val="2"/>
      <charset val="238"/>
    </font>
    <font>
      <b val="true"/>
      <vertAlign val="superscript"/>
      <sz val="11"/>
      <color rgb="FF000000"/>
      <name val="Calibri"/>
      <family val="2"/>
      <charset val="238"/>
    </font>
    <font>
      <b val="true"/>
      <sz val="16"/>
      <name val="Calibri"/>
      <family val="2"/>
      <charset val="238"/>
    </font>
    <font>
      <b val="true"/>
      <sz val="11"/>
      <name val="Calibri"/>
      <family val="2"/>
      <charset val="238"/>
    </font>
    <font>
      <u val="single"/>
      <sz val="11"/>
      <color rgb="FF0000FF"/>
      <name val="Calibri"/>
      <family val="2"/>
      <charset val="238"/>
    </font>
    <font>
      <b val="true"/>
      <i val="true"/>
      <sz val="11"/>
      <name val="Calibri"/>
      <family val="2"/>
      <charset val="238"/>
    </font>
    <font>
      <i val="true"/>
      <sz val="11"/>
      <name val="Calibri"/>
      <family val="2"/>
      <charset val="238"/>
    </font>
  </fonts>
  <fills count="10">
    <fill>
      <patternFill patternType="none"/>
    </fill>
    <fill>
      <patternFill patternType="gray125"/>
    </fill>
    <fill>
      <patternFill patternType="solid">
        <fgColor rgb="FFBFBFBF"/>
        <bgColor rgb="FFBDD7EE"/>
      </patternFill>
    </fill>
    <fill>
      <patternFill patternType="solid">
        <fgColor rgb="FFFFFFFF"/>
        <bgColor rgb="FFFFF2CC"/>
      </patternFill>
    </fill>
    <fill>
      <patternFill patternType="solid">
        <fgColor rgb="FFFFD966"/>
        <bgColor rgb="FFF8CBAD"/>
      </patternFill>
    </fill>
    <fill>
      <patternFill patternType="solid">
        <fgColor rgb="FFFFF2CC"/>
        <bgColor rgb="FFFBE5D6"/>
      </patternFill>
    </fill>
    <fill>
      <patternFill patternType="solid">
        <fgColor rgb="FFD9D9D9"/>
        <bgColor rgb="FFBDD7EE"/>
      </patternFill>
    </fill>
    <fill>
      <patternFill patternType="solid">
        <fgColor rgb="FFBDD7EE"/>
        <bgColor rgb="FFD9D9D9"/>
      </patternFill>
    </fill>
    <fill>
      <patternFill patternType="solid">
        <fgColor rgb="FFF8CBAD"/>
        <bgColor rgb="FFFFC7CE"/>
      </patternFill>
    </fill>
    <fill>
      <patternFill patternType="solid">
        <fgColor rgb="FFFBE5D6"/>
        <bgColor rgb="FFFFF2CC"/>
      </patternFill>
    </fill>
  </fills>
  <borders count="76">
    <border diagonalUp="false" diagonalDown="false">
      <left/>
      <right/>
      <top/>
      <bottom/>
      <diagonal/>
    </border>
    <border diagonalUp="false" diagonalDown="false">
      <left/>
      <right/>
      <top/>
      <bottom style="medium"/>
      <diagonal/>
    </border>
    <border diagonalUp="false" diagonalDown="false">
      <left style="medium"/>
      <right style="thin"/>
      <top style="medium"/>
      <bottom style="medium"/>
      <diagonal/>
    </border>
    <border diagonalUp="false" diagonalDown="false">
      <left style="thin"/>
      <right style="medium"/>
      <top style="medium"/>
      <bottom style="thin"/>
      <diagonal/>
    </border>
    <border diagonalUp="false" diagonalDown="false">
      <left/>
      <right style="medium"/>
      <top style="medium"/>
      <bottom style="medium"/>
      <diagonal/>
    </border>
    <border diagonalUp="false" diagonalDown="false">
      <left style="medium"/>
      <right style="thin"/>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medium"/>
      <top style="thin"/>
      <bottom style="medium"/>
      <diagonal/>
    </border>
    <border diagonalUp="false" diagonalDown="false">
      <left style="thin"/>
      <right style="medium"/>
      <top style="medium"/>
      <bottom style="medium"/>
      <diagonal/>
    </border>
    <border diagonalUp="false" diagonalDown="false">
      <left/>
      <right/>
      <top style="medium"/>
      <bottom style="medium"/>
      <diagonal/>
    </border>
    <border diagonalUp="false" diagonalDown="false">
      <left style="thin"/>
      <right style="thin"/>
      <top style="medium"/>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style="thin"/>
      <right style="medium"/>
      <top style="thin"/>
      <bottom/>
      <diagonal/>
    </border>
    <border diagonalUp="false" diagonalDown="false">
      <left/>
      <right/>
      <top style="medium"/>
      <bottom/>
      <diagonal/>
    </border>
    <border diagonalUp="false" diagonalDown="false">
      <left style="medium"/>
      <right style="medium"/>
      <top style="medium"/>
      <bottom/>
      <diagonal/>
    </border>
    <border diagonalUp="false" diagonalDown="false">
      <left style="medium"/>
      <right/>
      <top style="medium"/>
      <bottom/>
      <diagonal/>
    </border>
    <border diagonalUp="false" diagonalDown="false">
      <left style="medium"/>
      <right style="medium"/>
      <top style="medium"/>
      <bottom style="hair"/>
      <diagonal/>
    </border>
    <border diagonalUp="false" diagonalDown="false">
      <left style="medium"/>
      <right style="medium"/>
      <top style="hair"/>
      <bottom/>
      <diagonal/>
    </border>
    <border diagonalUp="false" diagonalDown="false">
      <left style="thin"/>
      <right style="thin"/>
      <top style="thin"/>
      <bottom style="thin"/>
      <diagonal/>
    </border>
    <border diagonalUp="false" diagonalDown="false">
      <left style="medium"/>
      <right style="medium"/>
      <top style="hair"/>
      <bottom style="hair"/>
      <diagonal/>
    </border>
    <border diagonalUp="false" diagonalDown="false">
      <left/>
      <right style="medium"/>
      <top style="hair"/>
      <bottom style="hair"/>
      <diagonal/>
    </border>
    <border diagonalUp="false" diagonalDown="false">
      <left style="thin"/>
      <right style="thin"/>
      <top style="thin"/>
      <bottom style="medium"/>
      <diagonal/>
    </border>
    <border diagonalUp="false" diagonalDown="false">
      <left/>
      <right style="medium"/>
      <top/>
      <bottom/>
      <diagonal/>
    </border>
    <border diagonalUp="false" diagonalDown="false">
      <left/>
      <right style="medium"/>
      <top style="hair"/>
      <bottom/>
      <diagonal/>
    </border>
    <border diagonalUp="false" diagonalDown="false">
      <left style="medium"/>
      <right style="medium"/>
      <top/>
      <bottom style="hair"/>
      <diagonal/>
    </border>
    <border diagonalUp="false" diagonalDown="false">
      <left/>
      <right style="medium"/>
      <top/>
      <bottom style="hair"/>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style="thin"/>
      <top style="thin"/>
      <bottom style="medium"/>
      <diagonal/>
    </border>
    <border diagonalUp="false" diagonalDown="false">
      <left style="thin"/>
      <right style="thin"/>
      <top/>
      <bottom style="thin"/>
      <diagonal/>
    </border>
    <border diagonalUp="false" diagonalDown="false">
      <left style="medium"/>
      <right style="medium"/>
      <top style="hair"/>
      <bottom style="medium"/>
      <diagonal/>
    </border>
    <border diagonalUp="false" diagonalDown="false">
      <left/>
      <right style="medium"/>
      <top style="hair"/>
      <bottom style="medium"/>
      <diagonal/>
    </border>
    <border diagonalUp="false" diagonalDown="false">
      <left style="medium"/>
      <right/>
      <top/>
      <bottom/>
      <diagonal/>
    </border>
    <border diagonalUp="false" diagonalDown="false">
      <left style="medium"/>
      <right style="medium"/>
      <top style="medium"/>
      <bottom style="medium"/>
      <diagonal/>
    </border>
    <border diagonalUp="false" diagonalDown="false">
      <left style="medium"/>
      <right style="medium"/>
      <top/>
      <bottom/>
      <diagonal/>
    </border>
    <border diagonalUp="false" diagonalDown="false">
      <left style="medium"/>
      <right style="medium"/>
      <top/>
      <bottom style="medium"/>
      <diagonal/>
    </border>
    <border diagonalUp="false" diagonalDown="false">
      <left style="medium"/>
      <right/>
      <top style="medium"/>
      <bottom style="medium"/>
      <diagonal/>
    </border>
    <border diagonalUp="false" diagonalDown="false">
      <left style="thin"/>
      <right/>
      <top style="medium"/>
      <bottom style="thin"/>
      <diagonal/>
    </border>
    <border diagonalUp="false" diagonalDown="false">
      <left/>
      <right style="thin"/>
      <top style="medium"/>
      <bottom style="thin"/>
      <diagonal/>
    </border>
    <border diagonalUp="false" diagonalDown="false">
      <left style="medium"/>
      <right style="medium"/>
      <top/>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thin"/>
      <right/>
      <top/>
      <bottom style="medium"/>
      <diagonal/>
    </border>
    <border diagonalUp="false" diagonalDown="false">
      <left style="medium"/>
      <right/>
      <top/>
      <bottom style="medium"/>
      <diagonal/>
    </border>
    <border diagonalUp="false" diagonalDown="false">
      <left/>
      <right style="medium"/>
      <top style="thin"/>
      <bottom style="medium"/>
      <diagonal/>
    </border>
    <border diagonalUp="false" diagonalDown="false">
      <left/>
      <right/>
      <top/>
      <bottom style="thin"/>
      <diagonal/>
    </border>
    <border diagonalUp="false" diagonalDown="false">
      <left style="thin"/>
      <right style="medium"/>
      <top/>
      <bottom style="thin"/>
      <diagonal/>
    </border>
    <border diagonalUp="false" diagonalDown="false">
      <left style="medium"/>
      <right/>
      <top/>
      <bottom style="thin"/>
      <diagonal/>
    </border>
    <border diagonalUp="false" diagonalDown="false">
      <left/>
      <right style="thin"/>
      <top/>
      <bottom style="thin"/>
      <diagonal/>
    </border>
    <border diagonalUp="false" diagonalDown="false">
      <left style="thin"/>
      <right/>
      <top style="thin"/>
      <bottom/>
      <diagonal/>
    </border>
    <border diagonalUp="false" diagonalDown="false">
      <left/>
      <right style="thin"/>
      <top style="thin"/>
      <bottom/>
      <diagonal/>
    </border>
    <border diagonalUp="false" diagonalDown="false">
      <left/>
      <right style="medium"/>
      <top style="thin"/>
      <bottom/>
      <diagonal/>
    </border>
    <border diagonalUp="false" diagonalDown="false">
      <left/>
      <right/>
      <top style="thin"/>
      <bottom style="thin"/>
      <diagonal/>
    </border>
    <border diagonalUp="false" diagonalDown="false">
      <left style="medium"/>
      <right style="thin"/>
      <top/>
      <bottom style="thin"/>
      <diagonal/>
    </border>
    <border diagonalUp="false" diagonalDown="false">
      <left/>
      <right/>
      <top style="medium"/>
      <bottom style="thin"/>
      <diagonal/>
    </border>
    <border diagonalUp="false" diagonalDown="false">
      <left/>
      <right/>
      <top style="thin"/>
      <bottom style="medium"/>
      <diagonal/>
    </border>
    <border diagonalUp="false" diagonalDown="false">
      <left style="thin"/>
      <right/>
      <top style="thin"/>
      <bottom style="medium"/>
      <diagonal/>
    </border>
    <border diagonalUp="false" diagonalDown="false">
      <left/>
      <right style="medium"/>
      <top/>
      <bottom style="medium"/>
      <diagonal/>
    </border>
    <border diagonalUp="false" diagonalDown="false">
      <left/>
      <right/>
      <top style="thin"/>
      <bottom/>
      <diagonal/>
    </border>
    <border diagonalUp="false" diagonalDown="false">
      <left/>
      <right style="hair"/>
      <top/>
      <bottom style="hair"/>
      <diagonal/>
    </border>
    <border diagonalUp="false" diagonalDown="false">
      <left style="hair"/>
      <right style="hair"/>
      <top/>
      <bottom style="hair"/>
      <diagonal/>
    </border>
    <border diagonalUp="false" diagonalDown="false">
      <left style="hair"/>
      <right/>
      <top/>
      <bottom style="hair"/>
      <diagonal/>
    </border>
    <border diagonalUp="false" diagonalDown="false">
      <left/>
      <right style="hair"/>
      <top style="hair"/>
      <bottom/>
      <diagonal/>
    </border>
    <border diagonalUp="false" diagonalDown="false">
      <left style="hair"/>
      <right style="hair"/>
      <top style="hair"/>
      <bottom/>
      <diagonal/>
    </border>
    <border diagonalUp="false" diagonalDown="false">
      <left style="hair"/>
      <right/>
      <top style="hair"/>
      <bottom/>
      <diagonal/>
    </border>
    <border diagonalUp="false" diagonalDown="false">
      <left style="hair"/>
      <right style="hair"/>
      <top style="thin"/>
      <bottom style="hair"/>
      <diagonal/>
    </border>
    <border diagonalUp="false" diagonalDown="false">
      <left style="hair"/>
      <right/>
      <top style="thin"/>
      <bottom style="hair"/>
      <diagonal/>
    </border>
    <border diagonalUp="false" diagonalDown="false">
      <left style="hair"/>
      <right style="hair"/>
      <top style="hair"/>
      <bottom style="hair"/>
      <diagonal/>
    </border>
    <border diagonalUp="false" diagonalDown="false">
      <left style="hair"/>
      <right/>
      <top style="hair"/>
      <bottom style="hair"/>
      <diagonal/>
    </border>
    <border diagonalUp="false" diagonalDown="false">
      <left style="thin"/>
      <right/>
      <top/>
      <bottom/>
      <diagonal/>
    </border>
    <border diagonalUp="false" diagonalDown="false">
      <left style="thin"/>
      <right/>
      <top/>
      <bottom style="thin"/>
      <diagonal/>
    </border>
    <border diagonalUp="false" diagonalDown="false">
      <left/>
      <right style="thin"/>
      <top/>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6"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cellStyleXfs>
  <cellXfs count="54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5" fillId="0" borderId="0" xfId="0" applyFont="true" applyBorder="true" applyAlignment="true" applyProtection="true">
      <alignment horizontal="left" vertical="center" textRotation="0" wrapText="false" indent="0" shrinkToFit="false"/>
      <protection locked="true" hidden="true"/>
    </xf>
    <xf numFmtId="164" fontId="7" fillId="0" borderId="0" xfId="20" applyFont="true" applyBorder="true" applyAlignment="true" applyProtection="true">
      <alignment horizontal="general" vertical="bottom" textRotation="0" wrapText="false" indent="0" shrinkToFit="false"/>
      <protection locked="true" hidden="true"/>
    </xf>
    <xf numFmtId="164" fontId="0" fillId="0" borderId="0" xfId="0" applyFont="false" applyBorder="false" applyAlignment="true" applyProtection="true">
      <alignment horizontal="left" vertical="bottom" textRotation="0" wrapText="false" indent="0" shrinkToFit="false"/>
      <protection locked="true" hidden="true"/>
    </xf>
    <xf numFmtId="164" fontId="8" fillId="2" borderId="0" xfId="0" applyFont="true" applyBorder="false" applyAlignment="true" applyProtection="true">
      <alignment horizontal="left" vertical="center" textRotation="0" wrapText="false" indent="0" shrinkToFit="false"/>
      <protection locked="true" hidden="true"/>
    </xf>
    <xf numFmtId="164" fontId="0" fillId="2" borderId="0" xfId="0" applyFont="false" applyBorder="false" applyAlignment="false" applyProtection="true">
      <alignment horizontal="general" vertical="bottom" textRotation="0" wrapText="false" indent="0" shrinkToFit="false"/>
      <protection locked="true" hidden="true"/>
    </xf>
    <xf numFmtId="164" fontId="9" fillId="2" borderId="0" xfId="0" applyFont="true" applyBorder="false" applyAlignment="true" applyProtection="true">
      <alignment horizontal="left" vertical="center" textRotation="0" wrapText="false" indent="0" shrinkToFit="false"/>
      <protection locked="true" hidden="true"/>
    </xf>
    <xf numFmtId="164" fontId="10" fillId="2" borderId="0" xfId="0" applyFont="true" applyBorder="false" applyAlignment="false" applyProtection="true">
      <alignment horizontal="general" vertical="bottom" textRotation="0" wrapText="false" indent="0" shrinkToFit="false"/>
      <protection locked="true" hidden="true"/>
    </xf>
    <xf numFmtId="164" fontId="11" fillId="2" borderId="1" xfId="0" applyFont="true" applyBorder="true" applyAlignment="true" applyProtection="true">
      <alignment horizontal="left" vertical="center" textRotation="0" wrapText="false" indent="0" shrinkToFit="false"/>
      <protection locked="true" hidden="true"/>
    </xf>
    <xf numFmtId="164" fontId="9" fillId="3" borderId="0" xfId="0" applyFont="true" applyBorder="false" applyAlignment="true" applyProtection="true">
      <alignment horizontal="left" vertical="center" textRotation="0" wrapText="false" indent="0" shrinkToFit="false"/>
      <protection locked="true" hidden="true"/>
    </xf>
    <xf numFmtId="164" fontId="12" fillId="3" borderId="2" xfId="0" applyFont="true" applyBorder="true" applyAlignment="true" applyProtection="true">
      <alignment horizontal="left" vertical="center" textRotation="0" wrapText="false" indent="0" shrinkToFit="false"/>
      <protection locked="true" hidden="true"/>
    </xf>
    <xf numFmtId="165" fontId="13" fillId="4" borderId="3" xfId="0" applyFont="true" applyBorder="true" applyAlignment="true" applyProtection="true">
      <alignment horizontal="left" vertical="center" textRotation="0" wrapText="false" indent="0" shrinkToFit="false"/>
      <protection locked="true" hidden="true"/>
    </xf>
    <xf numFmtId="164" fontId="0" fillId="0" borderId="2" xfId="0" applyFont="true" applyBorder="true" applyAlignment="true" applyProtection="true">
      <alignment horizontal="general" vertical="center" textRotation="0" wrapText="false" indent="0" shrinkToFit="false"/>
      <protection locked="true" hidden="true"/>
    </xf>
    <xf numFmtId="164" fontId="0" fillId="5" borderId="4" xfId="0" applyFont="false" applyBorder="true" applyAlignment="false" applyProtection="true">
      <alignment horizontal="general" vertical="bottom" textRotation="0" wrapText="false" indent="0" shrinkToFit="false"/>
      <protection locked="false" hidden="false"/>
    </xf>
    <xf numFmtId="164" fontId="0" fillId="3" borderId="0" xfId="0" applyFont="false" applyBorder="false" applyAlignment="true" applyProtection="false">
      <alignment horizontal="left" vertical="bottom" textRotation="0" wrapText="false" indent="0" shrinkToFit="false"/>
      <protection locked="true" hidden="false"/>
    </xf>
    <xf numFmtId="164" fontId="14" fillId="0" borderId="0" xfId="0" applyFont="true" applyBorder="false" applyAlignment="false" applyProtection="true">
      <alignment horizontal="general" vertical="bottom" textRotation="0" wrapText="false" indent="0" shrinkToFit="false"/>
      <protection locked="true" hidden="true"/>
    </xf>
    <xf numFmtId="164" fontId="0" fillId="0" borderId="5" xfId="0" applyFont="true" applyBorder="true" applyAlignment="true" applyProtection="true">
      <alignment horizontal="left" vertical="center" textRotation="0" wrapText="false" indent="0" shrinkToFit="false"/>
      <protection locked="true" hidden="true"/>
    </xf>
    <xf numFmtId="165" fontId="13" fillId="5" borderId="3" xfId="0" applyFont="true" applyBorder="true" applyAlignment="true" applyProtection="true">
      <alignment horizontal="left" vertical="center" textRotation="0" wrapText="false" indent="0" shrinkToFit="false"/>
      <protection locked="false" hidden="false"/>
    </xf>
    <xf numFmtId="164" fontId="12" fillId="5" borderId="3"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true" applyProtection="true">
      <alignment horizontal="left" vertical="center" textRotation="0" wrapText="false" indent="0" shrinkToFit="false"/>
      <protection locked="true" hidden="true"/>
    </xf>
    <xf numFmtId="166" fontId="13" fillId="5" borderId="7"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true" applyProtection="true">
      <alignment horizontal="left" vertical="center" textRotation="0" wrapText="true" indent="0" shrinkToFit="false"/>
      <protection locked="true" hidden="true"/>
    </xf>
    <xf numFmtId="167" fontId="12" fillId="5" borderId="7" xfId="0" applyFont="true" applyBorder="true" applyAlignment="true" applyProtection="true">
      <alignment horizontal="left" vertical="center" textRotation="0" wrapText="false" indent="0" shrinkToFit="false"/>
      <protection locked="false" hidden="false"/>
    </xf>
    <xf numFmtId="164" fontId="0" fillId="0" borderId="8" xfId="0" applyFont="true" applyBorder="true" applyAlignment="true" applyProtection="true">
      <alignment horizontal="left" vertical="center" textRotation="0" wrapText="false" indent="0" shrinkToFit="false"/>
      <protection locked="true" hidden="true"/>
    </xf>
    <xf numFmtId="168" fontId="13" fillId="5" borderId="9" xfId="0" applyFont="true" applyBorder="true" applyAlignment="true" applyProtection="true">
      <alignment horizontal="right" vertical="center" textRotation="0" wrapText="false" indent="0" shrinkToFit="false"/>
      <protection locked="false" hidden="false"/>
    </xf>
    <xf numFmtId="164" fontId="12" fillId="5" borderId="7" xfId="0" applyFont="true" applyBorder="true" applyAlignment="true" applyProtection="true">
      <alignment horizontal="left" vertical="center" textRotation="0" wrapText="true" indent="0" shrinkToFit="false"/>
      <protection locked="false" hidden="false"/>
    </xf>
    <xf numFmtId="164" fontId="15" fillId="0" borderId="0" xfId="0" applyFont="true" applyBorder="true" applyAlignment="true" applyProtection="true">
      <alignment horizontal="left" vertical="center" textRotation="0" wrapText="true" indent="0" shrinkToFit="false"/>
      <protection locked="true" hidden="true"/>
    </xf>
    <xf numFmtId="164" fontId="15" fillId="0" borderId="0" xfId="0" applyFont="true" applyBorder="false" applyAlignment="true" applyProtection="false">
      <alignment horizontal="general" vertical="bottom" textRotation="0" wrapText="true" indent="0" shrinkToFit="false"/>
      <protection locked="true" hidden="false"/>
    </xf>
    <xf numFmtId="168" fontId="12" fillId="5" borderId="7" xfId="0" applyFont="true" applyBorder="true" applyAlignment="true" applyProtection="true">
      <alignment horizontal="left" vertical="center" textRotation="0" wrapText="false" indent="0" shrinkToFit="false"/>
      <protection locked="false" hidden="false"/>
    </xf>
    <xf numFmtId="164" fontId="15" fillId="0" borderId="0" xfId="0" applyFont="true" applyBorder="false" applyAlignment="false" applyProtection="true">
      <alignment horizontal="general" vertical="bottom" textRotation="0" wrapText="false" indent="0" shrinkToFit="false"/>
      <protection locked="true" hidden="true"/>
    </xf>
    <xf numFmtId="164" fontId="16" fillId="0" borderId="1" xfId="20" applyFont="true" applyBorder="true" applyAlignment="true" applyProtection="true">
      <alignment horizontal="left" vertical="center" textRotation="0" wrapText="true" indent="0" shrinkToFit="false"/>
      <protection locked="true" hidden="true"/>
    </xf>
    <xf numFmtId="164" fontId="0" fillId="0" borderId="2" xfId="0" applyFont="true" applyBorder="true" applyAlignment="true" applyProtection="true">
      <alignment horizontal="left" vertical="center" textRotation="0" wrapText="false" indent="0" shrinkToFit="false"/>
      <protection locked="true" hidden="true"/>
    </xf>
    <xf numFmtId="166" fontId="13" fillId="5" borderId="10" xfId="0" applyFont="true" applyBorder="true" applyAlignment="true" applyProtection="true">
      <alignment horizontal="right" vertical="center" textRotation="0" wrapText="false" indent="0" shrinkToFit="false"/>
      <protection locked="false" hidden="false"/>
    </xf>
    <xf numFmtId="164" fontId="12" fillId="5" borderId="7" xfId="0" applyFont="true" applyBorder="true" applyAlignment="true" applyProtection="true">
      <alignment horizontal="left" vertical="center" textRotation="0" wrapText="false" indent="0" shrinkToFit="false"/>
      <protection locked="false" hidden="false"/>
    </xf>
    <xf numFmtId="164" fontId="17" fillId="0" borderId="11" xfId="0" applyFont="true" applyBorder="true" applyAlignment="true" applyProtection="true">
      <alignment horizontal="left" vertical="center" textRotation="0" wrapText="true" indent="0" shrinkToFit="false"/>
      <protection locked="true" hidden="true"/>
    </xf>
    <xf numFmtId="164" fontId="17" fillId="0" borderId="0" xfId="0" applyFont="true" applyBorder="false" applyAlignment="true" applyProtection="true">
      <alignment horizontal="general" vertical="center" textRotation="0" wrapText="true" indent="0" shrinkToFit="false"/>
      <protection locked="true" hidden="true"/>
    </xf>
    <xf numFmtId="164" fontId="0" fillId="0" borderId="5" xfId="0" applyFont="true" applyBorder="true" applyAlignment="true" applyProtection="true">
      <alignment horizontal="left" vertical="center" textRotation="0" wrapText="true" indent="0" shrinkToFit="false"/>
      <protection locked="true" hidden="true"/>
    </xf>
    <xf numFmtId="169" fontId="0" fillId="0" borderId="12" xfId="0" applyFont="true" applyBorder="true" applyAlignment="true" applyProtection="true">
      <alignment horizontal="center" vertical="center" textRotation="0" wrapText="false" indent="0" shrinkToFit="false"/>
      <protection locked="true" hidden="true"/>
    </xf>
    <xf numFmtId="164" fontId="13" fillId="5" borderId="3" xfId="0" applyFont="true" applyBorder="true" applyAlignment="true" applyProtection="true">
      <alignment horizontal="right" vertical="center" textRotation="0" wrapText="false" indent="0" shrinkToFit="false"/>
      <protection locked="false" hidden="false"/>
    </xf>
    <xf numFmtId="164" fontId="6" fillId="5" borderId="7" xfId="20" applyFont="false" applyBorder="true" applyAlignment="true" applyProtection="true">
      <alignment horizontal="left" vertical="center" textRotation="0" wrapText="false" indent="0" shrinkToFit="false"/>
      <protection locked="false" hidden="false"/>
    </xf>
    <xf numFmtId="164" fontId="0" fillId="0" borderId="13" xfId="0" applyFont="true" applyBorder="true" applyAlignment="true" applyProtection="true">
      <alignment horizontal="left" vertical="center" textRotation="0" wrapText="true" indent="0" shrinkToFit="false"/>
      <protection locked="true" hidden="true"/>
    </xf>
    <xf numFmtId="169" fontId="0" fillId="0" borderId="14" xfId="0" applyFont="true" applyBorder="true" applyAlignment="true" applyProtection="true">
      <alignment horizontal="center" vertical="center" textRotation="0" wrapText="false" indent="0" shrinkToFit="false"/>
      <protection locked="true" hidden="true"/>
    </xf>
    <xf numFmtId="164" fontId="13" fillId="5" borderId="15" xfId="0" applyFont="true" applyBorder="true" applyAlignment="true" applyProtection="true">
      <alignment horizontal="right" vertical="center" textRotation="0" wrapText="false" indent="0" shrinkToFit="false"/>
      <protection locked="false" hidden="false"/>
    </xf>
    <xf numFmtId="164" fontId="0" fillId="0" borderId="13" xfId="0" applyFont="true" applyBorder="true" applyAlignment="true" applyProtection="true">
      <alignment horizontal="left" vertical="center" textRotation="0" wrapText="false" indent="0" shrinkToFit="false"/>
      <protection locked="true" hidden="true"/>
    </xf>
    <xf numFmtId="164" fontId="12" fillId="5" borderId="15" xfId="0" applyFont="true" applyBorder="true" applyAlignment="true" applyProtection="true">
      <alignment horizontal="left" vertical="center" textRotation="0" wrapText="false" indent="0" shrinkToFit="false"/>
      <protection locked="false" hidden="false"/>
    </xf>
    <xf numFmtId="164" fontId="0" fillId="2" borderId="16" xfId="0" applyFont="false" applyBorder="true" applyAlignment="false" applyProtection="true">
      <alignment horizontal="general" vertical="bottom" textRotation="0" wrapText="false" indent="0" shrinkToFit="false"/>
      <protection locked="true" hidden="true"/>
    </xf>
    <xf numFmtId="164" fontId="0" fillId="2" borderId="17" xfId="0" applyFont="false" applyBorder="true" applyAlignment="true" applyProtection="true">
      <alignment horizontal="left" vertical="center" textRotation="0" wrapText="false" indent="0" shrinkToFit="false"/>
      <protection locked="true" hidden="true"/>
    </xf>
    <xf numFmtId="164" fontId="0" fillId="2" borderId="18" xfId="0" applyFont="false" applyBorder="true" applyAlignment="true" applyProtection="true">
      <alignment horizontal="left" vertical="bottom" textRotation="0" wrapText="false" indent="0" shrinkToFit="false"/>
      <protection locked="true" hidden="true"/>
    </xf>
    <xf numFmtId="164" fontId="0" fillId="2" borderId="19" xfId="0" applyFont="false" applyBorder="true" applyAlignment="true" applyProtection="true">
      <alignment horizontal="left" vertical="bottom" textRotation="0" wrapText="false" indent="0" shrinkToFit="false"/>
      <protection locked="true" hidden="true"/>
    </xf>
    <xf numFmtId="164" fontId="18" fillId="0" borderId="0" xfId="0" applyFont="true" applyBorder="false" applyAlignment="true" applyProtection="true">
      <alignment horizontal="general" vertical="center" textRotation="0" wrapText="false" indent="0" shrinkToFit="false"/>
      <protection locked="true" hidden="true"/>
    </xf>
    <xf numFmtId="164" fontId="0" fillId="3" borderId="20" xfId="0" applyFont="true" applyBorder="true" applyAlignment="true" applyProtection="true">
      <alignment horizontal="left" vertical="center" textRotation="0" wrapText="false" indent="0" shrinkToFit="false"/>
      <protection locked="true" hidden="true"/>
    </xf>
    <xf numFmtId="164" fontId="0" fillId="0" borderId="5" xfId="0" applyFont="false" applyBorder="true" applyAlignment="true" applyProtection="true">
      <alignment horizontal="center" vertical="center" textRotation="0" wrapText="true" indent="0" shrinkToFit="false"/>
      <protection locked="true" hidden="true"/>
    </xf>
    <xf numFmtId="164" fontId="0" fillId="0" borderId="12" xfId="0" applyFont="true" applyBorder="true" applyAlignment="true" applyProtection="true">
      <alignment horizontal="center" vertical="center" textRotation="0" wrapText="true" indent="0" shrinkToFit="false"/>
      <protection locked="true" hidden="true"/>
    </xf>
    <xf numFmtId="164" fontId="0" fillId="0" borderId="3" xfId="0" applyFont="true" applyBorder="true" applyAlignment="true" applyProtection="true">
      <alignment horizontal="center" vertical="center" textRotation="0" wrapText="true" indent="0" shrinkToFit="false"/>
      <protection locked="true" hidden="true"/>
    </xf>
    <xf numFmtId="164" fontId="19" fillId="0" borderId="19" xfId="0" applyFont="true" applyBorder="true" applyAlignment="true" applyProtection="true">
      <alignment horizontal="left" vertical="center" textRotation="0" wrapText="true" indent="0" shrinkToFit="false"/>
      <protection locked="true" hidden="true"/>
    </xf>
    <xf numFmtId="164" fontId="12" fillId="3" borderId="19" xfId="0" applyFont="true" applyBorder="true" applyAlignment="false" applyProtection="true">
      <alignment horizontal="general" vertical="bottom" textRotation="0" wrapText="false" indent="0" shrinkToFit="false"/>
      <protection locked="true" hidden="true"/>
    </xf>
    <xf numFmtId="164" fontId="12" fillId="0" borderId="19" xfId="0" applyFont="true" applyBorder="true" applyAlignment="true" applyProtection="true">
      <alignment horizontal="left" vertical="bottom" textRotation="0" wrapText="false" indent="0" shrinkToFit="false"/>
      <protection locked="true" hidden="true"/>
    </xf>
    <xf numFmtId="164" fontId="0" fillId="0" borderId="6" xfId="0" applyFont="true" applyBorder="true" applyAlignment="true" applyProtection="true">
      <alignment horizontal="center" vertical="center" textRotation="0" wrapText="true" indent="0" shrinkToFit="false"/>
      <protection locked="true" hidden="true"/>
    </xf>
    <xf numFmtId="164" fontId="0" fillId="0" borderId="21" xfId="0" applyFont="false" applyBorder="true" applyAlignment="true" applyProtection="true">
      <alignment horizontal="center" vertical="center" textRotation="0" wrapText="true" indent="0" shrinkToFit="false"/>
      <protection locked="true" hidden="true"/>
    </xf>
    <xf numFmtId="164" fontId="0" fillId="0" borderId="7" xfId="0" applyFont="false" applyBorder="true" applyAlignment="true" applyProtection="true">
      <alignment horizontal="center" vertical="center" textRotation="0" wrapText="true" indent="0" shrinkToFit="false"/>
      <protection locked="true" hidden="true"/>
    </xf>
    <xf numFmtId="164" fontId="19" fillId="0" borderId="22" xfId="0" applyFont="true" applyBorder="true" applyAlignment="true" applyProtection="true">
      <alignment horizontal="left" vertical="center" textRotation="0" wrapText="true" indent="0" shrinkToFit="false"/>
      <protection locked="true" hidden="true"/>
    </xf>
    <xf numFmtId="164" fontId="12" fillId="6" borderId="22" xfId="0" applyFont="true" applyBorder="true" applyAlignment="false" applyProtection="true">
      <alignment horizontal="general" vertical="bottom" textRotation="0" wrapText="false" indent="0" shrinkToFit="false"/>
      <protection locked="true" hidden="true"/>
    </xf>
    <xf numFmtId="164" fontId="12" fillId="0" borderId="23" xfId="0" applyFont="true" applyBorder="true" applyAlignment="true" applyProtection="true">
      <alignment horizontal="left" vertical="bottom" textRotation="0" wrapText="false" indent="0" shrinkToFit="false"/>
      <protection locked="true" hidden="true"/>
    </xf>
    <xf numFmtId="164" fontId="0" fillId="0" borderId="0" xfId="0" applyFont="false" applyBorder="false" applyAlignment="true" applyProtection="false">
      <alignment horizontal="right" vertical="bottom" textRotation="0" wrapText="false" indent="0" shrinkToFit="false"/>
      <protection locked="true" hidden="false"/>
    </xf>
    <xf numFmtId="169" fontId="0" fillId="0" borderId="21" xfId="0" applyFont="true" applyBorder="true" applyAlignment="true" applyProtection="true">
      <alignment horizontal="center" vertical="center" textRotation="0" wrapText="true" indent="0" shrinkToFit="false"/>
      <protection locked="true" hidden="true"/>
    </xf>
    <xf numFmtId="168" fontId="13" fillId="5" borderId="7" xfId="0" applyFont="true" applyBorder="true" applyAlignment="true" applyProtection="true">
      <alignment horizontal="right" vertical="center" textRotation="0" wrapText="true" indent="0" shrinkToFit="false"/>
      <protection locked="false" hidden="false"/>
    </xf>
    <xf numFmtId="164" fontId="19" fillId="0" borderId="22" xfId="0" applyFont="true" applyBorder="true" applyAlignment="true" applyProtection="true">
      <alignment horizontal="general" vertical="center" textRotation="0" wrapText="true" indent="0" shrinkToFit="false"/>
      <protection locked="true" hidden="true"/>
    </xf>
    <xf numFmtId="164" fontId="12" fillId="6" borderId="22" xfId="0" applyFont="true" applyBorder="true" applyAlignment="true" applyProtection="true">
      <alignment horizontal="left" vertical="center" textRotation="0" wrapText="false" indent="0" shrinkToFit="false"/>
      <protection locked="true" hidden="true"/>
    </xf>
    <xf numFmtId="168" fontId="13" fillId="6" borderId="7" xfId="0" applyFont="true" applyBorder="true" applyAlignment="true" applyProtection="true">
      <alignment horizontal="right" vertical="center" textRotation="0" wrapText="true" indent="0" shrinkToFit="false"/>
      <protection locked="true" hidden="true"/>
    </xf>
    <xf numFmtId="164" fontId="0" fillId="0" borderId="23" xfId="0" applyFont="false" applyBorder="true" applyAlignment="true" applyProtection="true">
      <alignment horizontal="left" vertical="bottom" textRotation="0" wrapText="false" indent="0" shrinkToFit="false"/>
      <protection locked="true" hidden="true"/>
    </xf>
    <xf numFmtId="164" fontId="0" fillId="0" borderId="6" xfId="0" applyFont="true" applyBorder="true" applyAlignment="true" applyProtection="true">
      <alignment horizontal="center" vertical="center" textRotation="90" wrapText="true" indent="0" shrinkToFit="false"/>
      <protection locked="true" hidden="true"/>
    </xf>
    <xf numFmtId="164" fontId="0" fillId="0" borderId="21" xfId="0" applyFont="true" applyBorder="true" applyAlignment="true" applyProtection="true">
      <alignment horizontal="left" vertical="center" textRotation="0" wrapText="true" indent="0" shrinkToFit="false"/>
      <protection locked="true" hidden="true"/>
    </xf>
    <xf numFmtId="164" fontId="20" fillId="0" borderId="22" xfId="0" applyFont="true" applyBorder="true" applyAlignment="true" applyProtection="true">
      <alignment horizontal="left" vertical="center" textRotation="0" wrapText="true" indent="0" shrinkToFit="false"/>
      <protection locked="true" hidden="true"/>
    </xf>
    <xf numFmtId="164" fontId="0" fillId="0" borderId="6" xfId="0" applyFont="true" applyBorder="true" applyAlignment="true" applyProtection="true">
      <alignment horizontal="general" vertical="center" textRotation="0" wrapText="true" indent="0" shrinkToFit="false"/>
      <protection locked="true" hidden="true"/>
    </xf>
    <xf numFmtId="164" fontId="0" fillId="0" borderId="8" xfId="0" applyFont="true" applyBorder="true" applyAlignment="true" applyProtection="true">
      <alignment horizontal="general" vertical="center" textRotation="0" wrapText="true" indent="0" shrinkToFit="false"/>
      <protection locked="true" hidden="true"/>
    </xf>
    <xf numFmtId="169" fontId="0" fillId="0" borderId="24" xfId="0" applyFont="true" applyBorder="true" applyAlignment="true" applyProtection="true">
      <alignment horizontal="center" vertical="center" textRotation="0" wrapText="true" indent="0" shrinkToFit="false"/>
      <protection locked="true" hidden="true"/>
    </xf>
    <xf numFmtId="168" fontId="13" fillId="5" borderId="9" xfId="0" applyFont="true" applyBorder="true" applyAlignment="true" applyProtection="true">
      <alignment horizontal="right" vertical="center" textRotation="0" wrapText="true" indent="0" shrinkToFit="false"/>
      <protection locked="false" hidden="false"/>
    </xf>
    <xf numFmtId="164" fontId="0" fillId="0" borderId="0" xfId="0" applyFont="true" applyBorder="false" applyAlignment="true" applyProtection="true">
      <alignment horizontal="justify" vertical="center"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0" fillId="0" borderId="25" xfId="0" applyFont="false" applyBorder="true" applyAlignment="false" applyProtection="true">
      <alignment horizontal="general" vertical="bottom" textRotation="0" wrapText="false" indent="0" shrinkToFit="false"/>
      <protection locked="true" hidden="true"/>
    </xf>
    <xf numFmtId="164" fontId="11" fillId="0" borderId="5" xfId="0" applyFont="true" applyBorder="true" applyAlignment="true" applyProtection="true">
      <alignment horizontal="center" vertical="center" textRotation="0" wrapText="true" indent="0" shrinkToFit="false"/>
      <protection locked="true" hidden="true"/>
    </xf>
    <xf numFmtId="165" fontId="11" fillId="0" borderId="12" xfId="0" applyFont="true" applyBorder="true" applyAlignment="true" applyProtection="true">
      <alignment horizontal="center" vertical="center" textRotation="0" wrapText="true" indent="0" shrinkToFit="false"/>
      <protection locked="true" hidden="true"/>
    </xf>
    <xf numFmtId="164" fontId="11" fillId="0" borderId="3" xfId="0" applyFont="true" applyBorder="true" applyAlignment="true" applyProtection="true">
      <alignment horizontal="center" vertical="center" textRotation="0" wrapText="true" indent="0" shrinkToFit="false"/>
      <protection locked="true" hidden="true"/>
    </xf>
    <xf numFmtId="164" fontId="11" fillId="0" borderId="6" xfId="0" applyFont="true" applyBorder="true" applyAlignment="true" applyProtection="true">
      <alignment horizontal="center" vertical="center" textRotation="0" wrapText="true" indent="0" shrinkToFit="false"/>
      <protection locked="true" hidden="true"/>
    </xf>
    <xf numFmtId="165" fontId="11" fillId="0" borderId="21" xfId="0" applyFont="true" applyBorder="true" applyAlignment="true" applyProtection="true">
      <alignment horizontal="center" vertical="center" textRotation="0" wrapText="true" indent="0" shrinkToFit="false"/>
      <protection locked="true" hidden="true"/>
    </xf>
    <xf numFmtId="164" fontId="11" fillId="0" borderId="7" xfId="0" applyFont="true" applyBorder="true" applyAlignment="true" applyProtection="true">
      <alignment horizontal="center" vertical="center" textRotation="0" wrapText="true" indent="0" shrinkToFit="false"/>
      <protection locked="true" hidden="true"/>
    </xf>
    <xf numFmtId="164" fontId="0" fillId="0" borderId="6" xfId="0" applyFont="true" applyBorder="true" applyAlignment="true" applyProtection="true">
      <alignment horizontal="general" vertical="center" textRotation="90" wrapText="true" indent="0" shrinkToFit="false"/>
      <protection locked="true" hidden="true"/>
    </xf>
    <xf numFmtId="164" fontId="0" fillId="0" borderId="21" xfId="0" applyFont="true" applyBorder="true" applyAlignment="true" applyProtection="true">
      <alignment horizontal="general" vertical="center" textRotation="0" wrapText="true" indent="0" shrinkToFit="false"/>
      <protection locked="true" hidden="true"/>
    </xf>
    <xf numFmtId="168" fontId="13" fillId="6" borderId="9" xfId="0" applyFont="true" applyBorder="true" applyAlignment="true" applyProtection="true">
      <alignment horizontal="right" vertical="center" textRotation="0" wrapText="true" indent="0" shrinkToFit="false"/>
      <protection locked="true" hidden="true"/>
    </xf>
    <xf numFmtId="164" fontId="19" fillId="0" borderId="20" xfId="0" applyFont="true" applyBorder="true" applyAlignment="true" applyProtection="true">
      <alignment horizontal="left" vertical="center" textRotation="0" wrapText="true" indent="0" shrinkToFit="false"/>
      <protection locked="true" hidden="true"/>
    </xf>
    <xf numFmtId="164" fontId="12" fillId="6" borderId="20" xfId="0" applyFont="true" applyBorder="true" applyAlignment="false" applyProtection="true">
      <alignment horizontal="general" vertical="bottom" textRotation="0" wrapText="false" indent="0" shrinkToFit="false"/>
      <protection locked="true" hidden="true"/>
    </xf>
    <xf numFmtId="164" fontId="12" fillId="0" borderId="26" xfId="0" applyFont="true" applyBorder="true" applyAlignment="true" applyProtection="true">
      <alignment horizontal="left" vertical="bottom" textRotation="0" wrapText="false" indent="0" shrinkToFit="false"/>
      <protection locked="true" hidden="true"/>
    </xf>
    <xf numFmtId="164" fontId="19" fillId="0" borderId="27" xfId="0" applyFont="true" applyBorder="true" applyAlignment="true" applyProtection="true">
      <alignment horizontal="left" vertical="center" textRotation="0" wrapText="true" indent="0" shrinkToFit="false"/>
      <protection locked="true" hidden="true"/>
    </xf>
    <xf numFmtId="164" fontId="12" fillId="6" borderId="27" xfId="0" applyFont="true" applyBorder="true" applyAlignment="false" applyProtection="true">
      <alignment horizontal="general" vertical="bottom" textRotation="0" wrapText="false" indent="0" shrinkToFit="false"/>
      <protection locked="true" hidden="true"/>
    </xf>
    <xf numFmtId="164" fontId="12" fillId="0" borderId="28" xfId="0" applyFont="true" applyBorder="true" applyAlignment="true" applyProtection="true">
      <alignment horizontal="left" vertical="bottom" textRotation="0" wrapText="false" indent="0" shrinkToFit="false"/>
      <protection locked="true" hidden="true"/>
    </xf>
    <xf numFmtId="164" fontId="11" fillId="0" borderId="12" xfId="0" applyFont="true" applyBorder="true" applyAlignment="true" applyProtection="true">
      <alignment horizontal="center" vertical="center" textRotation="0" wrapText="true" indent="0" shrinkToFit="false"/>
      <protection locked="true" hidden="true"/>
    </xf>
    <xf numFmtId="164" fontId="11" fillId="0" borderId="21" xfId="0" applyFont="true" applyBorder="true" applyAlignment="true" applyProtection="true">
      <alignment horizontal="center" vertical="center" textRotation="0" wrapText="true" indent="0" shrinkToFit="false"/>
      <protection locked="true" hidden="true"/>
    </xf>
    <xf numFmtId="164" fontId="0" fillId="0" borderId="6" xfId="0" applyFont="true" applyBorder="true" applyAlignment="true" applyProtection="true">
      <alignment horizontal="general" vertical="center" textRotation="0" wrapText="false" indent="0" shrinkToFit="false"/>
      <protection locked="true" hidden="true"/>
    </xf>
    <xf numFmtId="168" fontId="13" fillId="6" borderId="7" xfId="0" applyFont="true" applyBorder="true" applyAlignment="true" applyProtection="true">
      <alignment horizontal="general" vertical="center" textRotation="0" wrapText="true" indent="0" shrinkToFit="false"/>
      <protection locked="true" hidden="true"/>
    </xf>
    <xf numFmtId="164" fontId="0" fillId="0" borderId="8" xfId="0" applyFont="true" applyBorder="true" applyAlignment="true" applyProtection="true">
      <alignment horizontal="general" vertical="center" textRotation="0" wrapText="false" indent="0" shrinkToFit="false"/>
      <protection locked="true" hidden="true"/>
    </xf>
    <xf numFmtId="164" fontId="0" fillId="0" borderId="21" xfId="0" applyFont="true" applyBorder="true" applyAlignment="true" applyProtection="true">
      <alignment horizontal="center" vertical="center" textRotation="90" wrapText="true" indent="0" shrinkToFit="false"/>
      <protection locked="true" hidden="true"/>
    </xf>
    <xf numFmtId="164" fontId="0" fillId="0" borderId="21" xfId="0" applyFont="true" applyBorder="true" applyAlignment="true" applyProtection="true">
      <alignment horizontal="left" vertical="center" textRotation="0" wrapText="false" indent="0" shrinkToFit="false"/>
      <protection locked="true" hidden="true"/>
    </xf>
    <xf numFmtId="169" fontId="0" fillId="0" borderId="29" xfId="0" applyFont="false" applyBorder="true" applyAlignment="true" applyProtection="true">
      <alignment horizontal="center" vertical="center" textRotation="0" wrapText="false" indent="0" shrinkToFit="false"/>
      <protection locked="true" hidden="true"/>
    </xf>
    <xf numFmtId="164" fontId="12" fillId="0" borderId="23" xfId="0" applyFont="true" applyBorder="true" applyAlignment="true" applyProtection="true">
      <alignment horizontal="left" vertical="center" textRotation="0" wrapText="false" indent="0" shrinkToFit="false"/>
      <protection locked="true" hidden="true"/>
    </xf>
    <xf numFmtId="164" fontId="12" fillId="6" borderId="22" xfId="0" applyFont="true" applyBorder="true" applyAlignment="true" applyProtection="true">
      <alignment horizontal="left" vertical="bottom" textRotation="0" wrapText="false" indent="0" shrinkToFit="false"/>
      <protection locked="true" hidden="true"/>
    </xf>
    <xf numFmtId="164" fontId="21" fillId="3" borderId="22" xfId="0" applyFont="true" applyBorder="true" applyAlignment="true" applyProtection="true">
      <alignment horizontal="left" vertical="center" textRotation="0" wrapText="true" indent="0" shrinkToFit="false"/>
      <protection locked="true" hidden="true"/>
    </xf>
    <xf numFmtId="164" fontId="19" fillId="3" borderId="22" xfId="0" applyFont="true" applyBorder="true" applyAlignment="true" applyProtection="true">
      <alignment horizontal="left" vertical="center" textRotation="0" wrapText="true" indent="0" shrinkToFit="false"/>
      <protection locked="true" hidden="true"/>
    </xf>
    <xf numFmtId="170" fontId="13" fillId="5" borderId="9" xfId="0" applyFont="true" applyBorder="true" applyAlignment="true" applyProtection="true">
      <alignment horizontal="right" vertical="center" textRotation="0" wrapText="true" indent="0" shrinkToFit="false"/>
      <protection locked="false" hidden="false"/>
    </xf>
    <xf numFmtId="164" fontId="0" fillId="0" borderId="8" xfId="0" applyFont="true" applyBorder="true" applyAlignment="true" applyProtection="true">
      <alignment horizontal="center" vertical="center" textRotation="90" wrapText="false" indent="0" shrinkToFit="false"/>
      <protection locked="true" hidden="true"/>
    </xf>
    <xf numFmtId="164" fontId="0" fillId="0" borderId="30" xfId="0" applyFont="true" applyBorder="true" applyAlignment="true" applyProtection="true">
      <alignment horizontal="left" vertical="center" textRotation="0" wrapText="true" indent="0" shrinkToFit="false"/>
      <protection locked="true" hidden="true"/>
    </xf>
    <xf numFmtId="164" fontId="0" fillId="0" borderId="30" xfId="0" applyFont="true" applyBorder="true" applyAlignment="true" applyProtection="true">
      <alignment horizontal="left" vertical="center" textRotation="0" wrapText="false" indent="0" shrinkToFit="false"/>
      <protection locked="true" hidden="true"/>
    </xf>
    <xf numFmtId="164" fontId="0" fillId="0" borderId="24" xfId="0" applyFont="true" applyBorder="true" applyAlignment="true" applyProtection="true">
      <alignment horizontal="center" vertical="center" textRotation="0" wrapText="true" indent="0" shrinkToFit="false"/>
      <protection locked="true" hidden="true"/>
    </xf>
    <xf numFmtId="164" fontId="0" fillId="0" borderId="31" xfId="0" applyFont="true" applyBorder="true" applyAlignment="true" applyProtection="true">
      <alignment horizontal="left" vertical="center" textRotation="0" wrapText="false" indent="0" shrinkToFit="false"/>
      <protection locked="true" hidden="true"/>
    </xf>
    <xf numFmtId="164" fontId="13" fillId="5" borderId="7" xfId="0" applyFont="true" applyBorder="true" applyAlignment="true" applyProtection="true">
      <alignment horizontal="right" vertical="center" textRotation="0" wrapText="true" indent="0" shrinkToFit="false"/>
      <protection locked="false" hidden="false"/>
    </xf>
    <xf numFmtId="164" fontId="19" fillId="0" borderId="22" xfId="0" applyFont="true" applyBorder="true" applyAlignment="true" applyProtection="true">
      <alignment horizontal="right" vertical="center" textRotation="0" wrapText="true" indent="0" shrinkToFit="false"/>
      <protection locked="true" hidden="true"/>
    </xf>
    <xf numFmtId="171" fontId="13" fillId="6" borderId="7" xfId="0" applyFont="true" applyBorder="true" applyAlignment="true" applyProtection="true">
      <alignment horizontal="right" vertical="center" textRotation="0" wrapText="true" indent="0" shrinkToFit="false"/>
      <protection locked="true" hidden="true"/>
    </xf>
    <xf numFmtId="164" fontId="0" fillId="0" borderId="6" xfId="0" applyFont="true" applyBorder="true" applyAlignment="true" applyProtection="true">
      <alignment horizontal="center" vertical="center" textRotation="90" wrapText="false" indent="0" shrinkToFit="false"/>
      <protection locked="true" hidden="true"/>
    </xf>
    <xf numFmtId="164" fontId="0" fillId="0" borderId="21" xfId="0" applyFont="true" applyBorder="true" applyAlignment="true" applyProtection="true">
      <alignment horizontal="center" vertical="center" textRotation="90" wrapText="false" indent="0" shrinkToFit="false"/>
      <protection locked="true" hidden="true"/>
    </xf>
    <xf numFmtId="171" fontId="13" fillId="5" borderId="7" xfId="0" applyFont="true" applyBorder="true" applyAlignment="true" applyProtection="true">
      <alignment horizontal="right" vertical="center" textRotation="0" wrapText="true" indent="0" shrinkToFit="false"/>
      <protection locked="false" hidden="false"/>
    </xf>
    <xf numFmtId="169" fontId="0" fillId="0" borderId="21" xfId="0" applyFont="false" applyBorder="true" applyAlignment="true" applyProtection="true">
      <alignment horizontal="center" vertical="center" textRotation="0" wrapText="false" indent="0" shrinkToFit="false"/>
      <protection locked="true" hidden="true"/>
    </xf>
    <xf numFmtId="164" fontId="22" fillId="0" borderId="0" xfId="0" applyFont="true" applyBorder="false" applyAlignment="true" applyProtection="true">
      <alignment horizontal="general" vertical="bottom" textRotation="0" wrapText="true" indent="0" shrinkToFit="false"/>
      <protection locked="true" hidden="true"/>
    </xf>
    <xf numFmtId="169" fontId="0" fillId="0" borderId="32" xfId="0" applyFont="false" applyBorder="true" applyAlignment="true" applyProtection="true">
      <alignment horizontal="center" vertical="center" textRotation="0" wrapText="true" indent="0" shrinkToFit="false"/>
      <protection locked="true" hidden="true"/>
    </xf>
    <xf numFmtId="164" fontId="0" fillId="0" borderId="8" xfId="0" applyFont="true" applyBorder="true" applyAlignment="true" applyProtection="true">
      <alignment horizontal="left" vertical="center" textRotation="0" wrapText="true" indent="0" shrinkToFit="false"/>
      <protection locked="true" hidden="true"/>
    </xf>
    <xf numFmtId="164" fontId="0" fillId="6" borderId="22" xfId="0" applyFont="false" applyBorder="true" applyAlignment="false" applyProtection="true">
      <alignment horizontal="general" vertical="bottom" textRotation="0" wrapText="false" indent="0" shrinkToFit="false"/>
      <protection locked="true" hidden="true"/>
    </xf>
    <xf numFmtId="168" fontId="13" fillId="0" borderId="23" xfId="0" applyFont="true" applyBorder="true" applyAlignment="true" applyProtection="true">
      <alignment horizontal="right" vertical="center" textRotation="0" wrapText="false" indent="0" shrinkToFit="false"/>
      <protection locked="true" hidden="true"/>
    </xf>
    <xf numFmtId="164" fontId="0" fillId="0" borderId="8" xfId="0" applyFont="true" applyBorder="true" applyAlignment="true" applyProtection="true">
      <alignment horizontal="center" vertical="center" textRotation="0" wrapText="true" indent="0" shrinkToFit="false"/>
      <protection locked="true" hidden="true"/>
    </xf>
    <xf numFmtId="164" fontId="0" fillId="0" borderId="24" xfId="0" applyFont="true" applyBorder="true" applyAlignment="true" applyProtection="true">
      <alignment horizontal="left" vertical="center" textRotation="0" wrapText="false" indent="0" shrinkToFit="false"/>
      <protection locked="true" hidden="true"/>
    </xf>
    <xf numFmtId="164" fontId="19" fillId="0" borderId="33" xfId="0" applyFont="true" applyBorder="true" applyAlignment="true" applyProtection="true">
      <alignment horizontal="left" vertical="center" textRotation="0" wrapText="true" indent="0" shrinkToFit="false"/>
      <protection locked="true" hidden="true"/>
    </xf>
    <xf numFmtId="164" fontId="12" fillId="6" borderId="33" xfId="0" applyFont="true" applyBorder="true" applyAlignment="false" applyProtection="true">
      <alignment horizontal="general" vertical="bottom" textRotation="0" wrapText="false" indent="0" shrinkToFit="false"/>
      <protection locked="true" hidden="true"/>
    </xf>
    <xf numFmtId="164" fontId="12" fillId="0" borderId="34" xfId="0" applyFont="true" applyBorder="true" applyAlignment="true" applyProtection="true">
      <alignment horizontal="left" vertical="bottom" textRotation="0" wrapText="false" indent="0" shrinkToFit="false"/>
      <protection locked="true" hidden="true"/>
    </xf>
    <xf numFmtId="164" fontId="11" fillId="0" borderId="32" xfId="0" applyFont="true" applyBorder="true" applyAlignment="true" applyProtection="true">
      <alignment horizontal="general" vertical="top" textRotation="0" wrapText="true" indent="0" shrinkToFit="false"/>
      <protection locked="true" hidden="true"/>
    </xf>
    <xf numFmtId="164" fontId="23" fillId="0" borderId="17" xfId="0" applyFont="true" applyBorder="true" applyAlignment="true" applyProtection="true">
      <alignment horizontal="center" vertical="bottom" textRotation="0" wrapText="false" indent="0" shrinkToFit="false"/>
      <protection locked="true" hidden="true"/>
    </xf>
    <xf numFmtId="164" fontId="24" fillId="0" borderId="35" xfId="0" applyFont="true" applyBorder="true" applyAlignment="false" applyProtection="true">
      <alignment horizontal="general" vertical="bottom" textRotation="0" wrapText="false" indent="0" shrinkToFit="false"/>
      <protection locked="true" hidden="true"/>
    </xf>
    <xf numFmtId="164" fontId="25" fillId="0" borderId="36" xfId="0" applyFont="true" applyBorder="true" applyAlignment="true" applyProtection="true">
      <alignment horizontal="center" vertical="center" textRotation="0" wrapText="false" indent="0" shrinkToFit="false"/>
      <protection locked="true" hidden="true"/>
    </xf>
    <xf numFmtId="164" fontId="23" fillId="0" borderId="37" xfId="0" applyFont="true" applyBorder="true" applyAlignment="true" applyProtection="true">
      <alignment horizontal="center" vertical="bottom" textRotation="0" wrapText="false" indent="0" shrinkToFit="false"/>
      <protection locked="true" hidden="true"/>
    </xf>
    <xf numFmtId="164" fontId="23" fillId="0" borderId="38" xfId="0" applyFont="true" applyBorder="true" applyAlignment="true" applyProtection="true">
      <alignment horizontal="center" vertical="bottom" textRotation="0" wrapText="false" indent="0" shrinkToFit="false"/>
      <protection locked="true" hidden="true"/>
    </xf>
    <xf numFmtId="164" fontId="26" fillId="0" borderId="0" xfId="0" applyFont="true" applyBorder="false" applyAlignment="true" applyProtection="true">
      <alignment horizontal="left" vertical="center" textRotation="0" wrapText="false" indent="0" shrinkToFit="false"/>
      <protection locked="true" hidden="true"/>
    </xf>
    <xf numFmtId="164" fontId="27" fillId="0" borderId="0" xfId="0" applyFont="true" applyBorder="false" applyAlignment="true" applyProtection="true">
      <alignment horizontal="left" vertical="center" textRotation="0" wrapText="false" indent="0" shrinkToFit="false"/>
      <protection locked="true" hidden="true"/>
    </xf>
    <xf numFmtId="164" fontId="28" fillId="0" borderId="0" xfId="0" applyFont="true" applyBorder="false" applyAlignment="true" applyProtection="true">
      <alignment horizontal="right" vertical="bottom" textRotation="0" wrapText="false" indent="0" shrinkToFit="false"/>
      <protection locked="true" hidden="true"/>
    </xf>
    <xf numFmtId="164" fontId="28" fillId="0" borderId="0" xfId="0" applyFont="true" applyBorder="false" applyAlignment="false" applyProtection="true">
      <alignment horizontal="general" vertical="bottom" textRotation="0" wrapText="false" indent="0" shrinkToFit="false"/>
      <protection locked="true" hidden="true"/>
    </xf>
    <xf numFmtId="164" fontId="27" fillId="0" borderId="0" xfId="0" applyFont="true" applyBorder="false" applyAlignment="true" applyProtection="true">
      <alignment horizontal="right" vertical="center" textRotation="0" wrapText="false" indent="0" shrinkToFit="false"/>
      <protection locked="true" hidden="true"/>
    </xf>
    <xf numFmtId="164" fontId="29" fillId="0" borderId="0" xfId="0" applyFont="true" applyBorder="false" applyAlignment="true" applyProtection="true">
      <alignment horizontal="center" vertical="center" textRotation="0" wrapText="false" indent="0" shrinkToFit="false"/>
      <protection locked="true" hidden="true"/>
    </xf>
    <xf numFmtId="164" fontId="0" fillId="0" borderId="0" xfId="0" applyFont="true" applyBorder="true" applyAlignment="false" applyProtection="true">
      <alignment horizontal="general" vertical="bottom" textRotation="0" wrapText="false" indent="0" shrinkToFit="false"/>
      <protection locked="true" hidden="true"/>
    </xf>
    <xf numFmtId="164" fontId="27" fillId="0" borderId="0" xfId="0" applyFont="true" applyBorder="true" applyAlignment="true" applyProtection="true">
      <alignment horizontal="right" vertical="center" textRotation="0" wrapText="false" indent="0" shrinkToFit="false"/>
      <protection locked="true" hidden="true"/>
    </xf>
    <xf numFmtId="164" fontId="25" fillId="0" borderId="0" xfId="0" applyFont="true" applyBorder="true" applyAlignment="true" applyProtection="true">
      <alignment horizontal="center" vertical="center" textRotation="0" wrapText="false" indent="0" shrinkToFit="false"/>
      <protection locked="true" hidden="true"/>
    </xf>
    <xf numFmtId="164" fontId="30" fillId="0" borderId="0" xfId="0" applyFont="true" applyBorder="true" applyAlignment="true" applyProtection="true">
      <alignment horizontal="center" vertical="top" textRotation="0" wrapText="false" indent="0" shrinkToFit="false"/>
      <protection locked="true" hidden="true"/>
    </xf>
    <xf numFmtId="164" fontId="31" fillId="0" borderId="0" xfId="0" applyFont="true" applyBorder="true" applyAlignment="true" applyProtection="true">
      <alignment horizontal="center" vertical="center" textRotation="0" wrapText="false" indent="0" shrinkToFit="false"/>
      <protection locked="true" hidden="true"/>
    </xf>
    <xf numFmtId="164" fontId="0" fillId="0" borderId="0" xfId="0" applyFont="false" applyBorder="false" applyAlignment="true" applyProtection="true">
      <alignment horizontal="general" vertical="center" textRotation="0" wrapText="false" indent="0" shrinkToFit="false"/>
      <protection locked="true" hidden="true"/>
    </xf>
    <xf numFmtId="164" fontId="31" fillId="0" borderId="0" xfId="0" applyFont="tru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true"/>
      <protection locked="true" hidden="true"/>
    </xf>
    <xf numFmtId="164" fontId="32" fillId="0" borderId="17" xfId="0" applyFont="true" applyBorder="true" applyAlignment="true" applyProtection="true">
      <alignment horizontal="left" vertical="top" textRotation="0" wrapText="true" indent="0" shrinkToFit="false"/>
      <protection locked="true" hidden="true"/>
    </xf>
    <xf numFmtId="164" fontId="0" fillId="0" borderId="0" xfId="0" applyFont="true" applyBorder="false" applyAlignment="false" applyProtection="true">
      <alignment horizontal="general" vertical="bottom" textRotation="0" wrapText="false" indent="0" shrinkToFit="false"/>
      <protection locked="true" hidden="true"/>
    </xf>
    <xf numFmtId="164" fontId="33" fillId="0" borderId="39" xfId="0" applyFont="true" applyBorder="true" applyAlignment="true" applyProtection="true">
      <alignment horizontal="center" vertical="center" textRotation="90" wrapText="true" indent="0" shrinkToFit="false"/>
      <protection locked="true" hidden="true"/>
    </xf>
    <xf numFmtId="164" fontId="33" fillId="0" borderId="40" xfId="0" applyFont="true" applyBorder="true" applyAlignment="true" applyProtection="true">
      <alignment horizontal="left" vertical="bottom" textRotation="0" wrapText="false" indent="0" shrinkToFit="false"/>
      <protection locked="true" hidden="true"/>
    </xf>
    <xf numFmtId="164" fontId="32" fillId="0" borderId="41" xfId="0" applyFont="true" applyBorder="true" applyAlignment="true" applyProtection="true">
      <alignment horizontal="center" vertical="center" textRotation="0" wrapText="false" indent="0" shrinkToFit="false"/>
      <protection locked="true" hidden="true"/>
    </xf>
    <xf numFmtId="165" fontId="34" fillId="0" borderId="3" xfId="0" applyFont="true" applyBorder="true" applyAlignment="true" applyProtection="true">
      <alignment horizontal="center" vertical="center" textRotation="0" wrapText="false" indent="0" shrinkToFit="false"/>
      <protection locked="true" hidden="true"/>
    </xf>
    <xf numFmtId="164" fontId="19" fillId="0" borderId="42" xfId="0" applyFont="true" applyBorder="true" applyAlignment="true" applyProtection="true">
      <alignment horizontal="left" vertical="center" textRotation="0" wrapText="true" indent="0" shrinkToFit="false"/>
      <protection locked="true" hidden="true"/>
    </xf>
    <xf numFmtId="164" fontId="33" fillId="0" borderId="29" xfId="0" applyFont="true" applyBorder="true" applyAlignment="true" applyProtection="true">
      <alignment horizontal="left" vertical="bottom" textRotation="0" wrapText="false" indent="0" shrinkToFit="false"/>
      <protection locked="true" hidden="true"/>
    </xf>
    <xf numFmtId="164" fontId="32" fillId="0" borderId="30" xfId="0" applyFont="true" applyBorder="true" applyAlignment="true" applyProtection="true">
      <alignment horizontal="center" vertical="center" textRotation="0" wrapText="false" indent="0" shrinkToFit="false"/>
      <protection locked="true" hidden="true"/>
    </xf>
    <xf numFmtId="165" fontId="34" fillId="0" borderId="7" xfId="0" applyFont="true" applyBorder="true" applyAlignment="true" applyProtection="true">
      <alignment horizontal="center" vertical="center" textRotation="0" wrapText="false" indent="0" shrinkToFit="false"/>
      <protection locked="true" hidden="true"/>
    </xf>
    <xf numFmtId="164" fontId="23" fillId="0" borderId="43" xfId="0" applyFont="true" applyBorder="true" applyAlignment="true" applyProtection="true">
      <alignment horizontal="left" vertical="top" textRotation="0" wrapText="false" indent="0" shrinkToFit="false"/>
      <protection locked="true" hidden="true"/>
    </xf>
    <xf numFmtId="167" fontId="22" fillId="0" borderId="30" xfId="0" applyFont="true" applyBorder="true" applyAlignment="true" applyProtection="true">
      <alignment horizontal="left" vertical="center" textRotation="0" wrapText="true" indent="0" shrinkToFit="false"/>
      <protection locked="true" hidden="true"/>
    </xf>
    <xf numFmtId="164" fontId="32" fillId="0" borderId="29" xfId="0" applyFont="true" applyBorder="true" applyAlignment="true" applyProtection="true">
      <alignment horizontal="left" vertical="top" textRotation="0" wrapText="false" indent="0" shrinkToFit="false"/>
      <protection locked="true" hidden="true"/>
    </xf>
    <xf numFmtId="164" fontId="19" fillId="0" borderId="44" xfId="0" applyFont="true" applyBorder="true" applyAlignment="true" applyProtection="true">
      <alignment horizontal="left" vertical="center" textRotation="0" wrapText="false" indent="0" shrinkToFit="false"/>
      <protection locked="true" hidden="true"/>
    </xf>
    <xf numFmtId="164" fontId="32" fillId="0" borderId="45" xfId="0" applyFont="true" applyBorder="true" applyAlignment="true" applyProtection="true">
      <alignment horizontal="left" vertical="top" textRotation="0" wrapText="true" indent="0" shrinkToFit="false"/>
      <protection locked="true" hidden="true"/>
    </xf>
    <xf numFmtId="164" fontId="34" fillId="0" borderId="7" xfId="0" applyFont="true" applyBorder="true" applyAlignment="true" applyProtection="true">
      <alignment horizontal="center" vertical="center" textRotation="0" wrapText="false" indent="0" shrinkToFit="false"/>
      <protection locked="true" hidden="true"/>
    </xf>
    <xf numFmtId="164" fontId="26" fillId="0" borderId="42" xfId="0" applyFont="true" applyBorder="true" applyAlignment="true" applyProtection="true">
      <alignment horizontal="left" vertical="center" textRotation="0" wrapText="true" indent="0" shrinkToFit="false"/>
      <protection locked="true" hidden="true"/>
    </xf>
    <xf numFmtId="164" fontId="32" fillId="0" borderId="43" xfId="0" applyFont="true" applyBorder="true" applyAlignment="true" applyProtection="true">
      <alignment horizontal="general" vertical="center" textRotation="0" wrapText="false" indent="0" shrinkToFit="false"/>
      <protection locked="true" hidden="true"/>
    </xf>
    <xf numFmtId="164" fontId="17" fillId="0" borderId="44" xfId="0" applyFont="true" applyBorder="true" applyAlignment="true" applyProtection="true">
      <alignment horizontal="left" vertical="center" textRotation="0" wrapText="false" indent="0" shrinkToFit="false"/>
      <protection locked="true" hidden="true"/>
    </xf>
    <xf numFmtId="164" fontId="35" fillId="0" borderId="46" xfId="0" applyFont="true" applyBorder="true" applyAlignment="true" applyProtection="true">
      <alignment horizontal="left" vertical="bottom" textRotation="0" wrapText="false" indent="0" shrinkToFit="false"/>
      <protection locked="true" hidden="true"/>
    </xf>
    <xf numFmtId="164" fontId="15" fillId="0" borderId="1" xfId="0" applyFont="true" applyBorder="true" applyAlignment="true" applyProtection="true">
      <alignment horizontal="left" vertical="bottom" textRotation="0" wrapText="false" indent="0" shrinkToFit="false"/>
      <protection locked="true" hidden="true"/>
    </xf>
    <xf numFmtId="164" fontId="34" fillId="0" borderId="9" xfId="0" applyFont="true" applyBorder="true" applyAlignment="true" applyProtection="true">
      <alignment horizontal="center" vertical="center" textRotation="0" wrapText="false" indent="0" shrinkToFit="false"/>
      <protection locked="true" hidden="true"/>
    </xf>
    <xf numFmtId="164" fontId="31" fillId="0" borderId="44" xfId="0" applyFont="true" applyBorder="true" applyAlignment="true" applyProtection="true">
      <alignment horizontal="left" vertical="center" textRotation="0" wrapText="false" indent="0" shrinkToFit="false"/>
      <protection locked="true" hidden="true"/>
    </xf>
    <xf numFmtId="164" fontId="35" fillId="0" borderId="0" xfId="0" applyFont="true" applyBorder="true" applyAlignment="false" applyProtection="true">
      <alignment horizontal="general" vertical="bottom" textRotation="0" wrapText="false" indent="0" shrinkToFit="false"/>
      <protection locked="true" hidden="true"/>
    </xf>
    <xf numFmtId="164" fontId="32" fillId="0" borderId="43" xfId="0" applyFont="true" applyBorder="true" applyAlignment="true" applyProtection="true">
      <alignment horizontal="left" vertical="center" textRotation="0" wrapText="true" indent="0" shrinkToFit="false"/>
      <protection locked="true" hidden="true"/>
    </xf>
    <xf numFmtId="164" fontId="31" fillId="0" borderId="44" xfId="0" applyFont="true" applyBorder="true" applyAlignment="true" applyProtection="true">
      <alignment horizontal="left" vertical="top" textRotation="0" wrapText="true" indent="0" shrinkToFit="false"/>
      <protection locked="true" hidden="true"/>
    </xf>
    <xf numFmtId="164" fontId="23" fillId="0" borderId="0" xfId="0" applyFont="true" applyBorder="true" applyAlignment="true" applyProtection="true">
      <alignment horizontal="general" vertical="center" textRotation="0" wrapText="false" indent="0" shrinkToFit="false"/>
      <protection locked="true" hidden="true"/>
    </xf>
    <xf numFmtId="164" fontId="32" fillId="0" borderId="43" xfId="0" applyFont="true" applyBorder="true" applyAlignment="true" applyProtection="true">
      <alignment horizontal="general" vertical="center" textRotation="0" wrapText="true" indent="0" shrinkToFit="false"/>
      <protection locked="true" hidden="true"/>
    </xf>
    <xf numFmtId="164" fontId="15" fillId="0" borderId="44" xfId="0" applyFont="true" applyBorder="true" applyAlignment="true" applyProtection="true">
      <alignment horizontal="left" vertical="center" textRotation="0" wrapText="true" indent="0" shrinkToFit="false"/>
      <protection locked="true" hidden="true"/>
    </xf>
    <xf numFmtId="164" fontId="33" fillId="0" borderId="5" xfId="0" applyFont="true" applyBorder="true" applyAlignment="true" applyProtection="true">
      <alignment horizontal="center" vertical="center" textRotation="0" wrapText="false" indent="0" shrinkToFit="false"/>
      <protection locked="true" hidden="true"/>
    </xf>
    <xf numFmtId="169" fontId="32" fillId="0" borderId="12" xfId="0" applyFont="true" applyBorder="true" applyAlignment="true" applyProtection="true">
      <alignment horizontal="center" vertical="center" textRotation="0" wrapText="false" indent="0" shrinkToFit="false"/>
      <protection locked="true" hidden="true"/>
    </xf>
    <xf numFmtId="168" fontId="36" fillId="0" borderId="3" xfId="0" applyFont="true" applyBorder="true" applyAlignment="true" applyProtection="true">
      <alignment horizontal="center" vertical="center" textRotation="0" wrapText="false" indent="0" shrinkToFit="false"/>
      <protection locked="true" hidden="true"/>
    </xf>
    <xf numFmtId="168" fontId="19" fillId="0" borderId="44" xfId="0" applyFont="true" applyBorder="true" applyAlignment="true" applyProtection="true">
      <alignment horizontal="right" vertical="center" textRotation="0" wrapText="false" indent="0" shrinkToFit="false"/>
      <protection locked="true" hidden="true"/>
    </xf>
    <xf numFmtId="164" fontId="32" fillId="0" borderId="6" xfId="0" applyFont="true" applyBorder="true" applyAlignment="true" applyProtection="true">
      <alignment horizontal="center" vertical="center" textRotation="0" wrapText="false" indent="0" shrinkToFit="false"/>
      <protection locked="true" hidden="true"/>
    </xf>
    <xf numFmtId="166" fontId="36" fillId="0" borderId="21" xfId="0" applyFont="true" applyBorder="true" applyAlignment="true" applyProtection="true">
      <alignment horizontal="center" vertical="center" textRotation="0" wrapText="false" indent="0" shrinkToFit="false"/>
      <protection locked="true" hidden="true"/>
    </xf>
    <xf numFmtId="168" fontId="32" fillId="0" borderId="7" xfId="0" applyFont="true" applyBorder="true" applyAlignment="true" applyProtection="true">
      <alignment horizontal="center" vertical="center" textRotation="0" wrapText="false" indent="0" shrinkToFit="false"/>
      <protection locked="true" hidden="true"/>
    </xf>
    <xf numFmtId="164" fontId="32" fillId="0" borderId="47" xfId="0" applyFont="true" applyBorder="true" applyAlignment="true" applyProtection="true">
      <alignment horizontal="general" vertical="center" textRotation="0" wrapText="true" indent="0" shrinkToFit="false"/>
      <protection locked="true" hidden="true"/>
    </xf>
    <xf numFmtId="164" fontId="32" fillId="0" borderId="1" xfId="0" applyFont="true" applyBorder="true" applyAlignment="true" applyProtection="true">
      <alignment horizontal="right" vertical="center" textRotation="0" wrapText="true" indent="0" shrinkToFit="false"/>
      <protection locked="true" hidden="true"/>
    </xf>
    <xf numFmtId="164" fontId="38" fillId="0" borderId="31" xfId="0" applyFont="true" applyBorder="true" applyAlignment="true" applyProtection="true">
      <alignment horizontal="center" vertical="center" textRotation="0" wrapText="false" indent="0" shrinkToFit="false"/>
      <protection locked="true" hidden="true"/>
    </xf>
    <xf numFmtId="168" fontId="32" fillId="0" borderId="46" xfId="0" applyFont="true" applyBorder="true" applyAlignment="true" applyProtection="true">
      <alignment horizontal="right" vertical="center" textRotation="0" wrapText="true" indent="0" shrinkToFit="false"/>
      <protection locked="true" hidden="true"/>
    </xf>
    <xf numFmtId="164" fontId="38" fillId="0" borderId="48" xfId="0" applyFont="true" applyBorder="true" applyAlignment="true" applyProtection="true">
      <alignment horizontal="center" vertical="center" textRotation="0" wrapText="false" indent="0" shrinkToFit="false"/>
      <protection locked="true" hidden="true"/>
    </xf>
    <xf numFmtId="164" fontId="39" fillId="0" borderId="6" xfId="0" applyFont="true" applyBorder="true" applyAlignment="true" applyProtection="true">
      <alignment horizontal="left" vertical="center" textRotation="0" wrapText="true" indent="0" shrinkToFit="false"/>
      <protection locked="true" hidden="true"/>
    </xf>
    <xf numFmtId="169" fontId="31" fillId="0" borderId="21" xfId="0" applyFont="true" applyBorder="true" applyAlignment="true" applyProtection="true">
      <alignment horizontal="center" vertical="center" textRotation="0" wrapText="false" indent="0" shrinkToFit="false"/>
      <protection locked="true" hidden="true"/>
    </xf>
    <xf numFmtId="168" fontId="22" fillId="0" borderId="7" xfId="0" applyFont="true" applyBorder="true" applyAlignment="true" applyProtection="true">
      <alignment horizontal="right" vertical="center" textRotation="0" wrapText="false" indent="0" shrinkToFit="false"/>
      <protection locked="true" hidden="true"/>
    </xf>
    <xf numFmtId="164" fontId="41" fillId="0" borderId="16" xfId="0" applyFont="true" applyBorder="true" applyAlignment="true" applyProtection="true">
      <alignment horizontal="general" vertical="top" textRotation="0" wrapText="true" indent="0" shrinkToFit="false"/>
      <protection locked="true" hidden="true"/>
    </xf>
    <xf numFmtId="164" fontId="15" fillId="0" borderId="6" xfId="0" applyFont="true" applyBorder="true" applyAlignment="true" applyProtection="true">
      <alignment horizontal="center" vertical="center" textRotation="90" wrapText="false" indent="0" shrinkToFit="false"/>
      <protection locked="true" hidden="true"/>
    </xf>
    <xf numFmtId="164" fontId="33" fillId="0" borderId="21" xfId="0" applyFont="true" applyBorder="true" applyAlignment="true" applyProtection="true">
      <alignment horizontal="general" vertical="center" textRotation="0" wrapText="false" indent="0" shrinkToFit="false"/>
      <protection locked="true" hidden="true"/>
    </xf>
    <xf numFmtId="164" fontId="23" fillId="0" borderId="1" xfId="0" applyFont="true" applyBorder="true" applyAlignment="false" applyProtection="true">
      <alignment horizontal="general" vertical="bottom" textRotation="0" wrapText="false" indent="0" shrinkToFit="false"/>
      <protection locked="true" hidden="true"/>
    </xf>
    <xf numFmtId="164" fontId="33" fillId="0" borderId="21" xfId="0" applyFont="true" applyBorder="true" applyAlignment="false" applyProtection="true">
      <alignment horizontal="general" vertical="bottom" textRotation="0" wrapText="false" indent="0" shrinkToFit="false"/>
      <protection locked="true" hidden="true"/>
    </xf>
    <xf numFmtId="164" fontId="31" fillId="0" borderId="5" xfId="0" applyFont="true" applyBorder="true" applyAlignment="true" applyProtection="true">
      <alignment horizontal="left" vertical="center" textRotation="0" wrapText="false" indent="0" shrinkToFit="false"/>
      <protection locked="true" hidden="true"/>
    </xf>
    <xf numFmtId="165" fontId="32" fillId="0" borderId="12" xfId="0" applyFont="true" applyBorder="true" applyAlignment="true" applyProtection="true">
      <alignment horizontal="center" vertical="center" textRotation="0" wrapText="false" indent="0" shrinkToFit="false"/>
      <protection locked="true" hidden="true"/>
    </xf>
    <xf numFmtId="166" fontId="32" fillId="0" borderId="3" xfId="0" applyFont="true" applyBorder="true" applyAlignment="true" applyProtection="true">
      <alignment horizontal="center" vertical="center" textRotation="0" wrapText="false" indent="0" shrinkToFit="false"/>
      <protection locked="true" hidden="true"/>
    </xf>
    <xf numFmtId="164" fontId="32" fillId="0" borderId="21" xfId="0" applyFont="true" applyBorder="true" applyAlignment="true" applyProtection="true">
      <alignment horizontal="center" vertical="center" textRotation="0" wrapText="false" indent="0" shrinkToFit="false"/>
      <protection locked="true" hidden="true"/>
    </xf>
    <xf numFmtId="164" fontId="32" fillId="0" borderId="7" xfId="0" applyFont="true" applyBorder="true" applyAlignment="true" applyProtection="true">
      <alignment horizontal="center" vertical="center" textRotation="0" wrapText="false" indent="0" shrinkToFit="false"/>
      <protection locked="true" hidden="true"/>
    </xf>
    <xf numFmtId="169" fontId="15" fillId="0" borderId="21" xfId="0" applyFont="true" applyBorder="true" applyAlignment="true" applyProtection="true">
      <alignment horizontal="center" vertical="center" textRotation="0" wrapText="false" indent="0" shrinkToFit="false"/>
      <protection locked="true" hidden="true"/>
    </xf>
    <xf numFmtId="164" fontId="39" fillId="0" borderId="6" xfId="0" applyFont="true" applyBorder="true" applyAlignment="true" applyProtection="true">
      <alignment horizontal="general" vertical="center" textRotation="0" wrapText="true" indent="0" shrinkToFit="false"/>
      <protection locked="true" hidden="true"/>
    </xf>
    <xf numFmtId="164" fontId="31" fillId="0" borderId="6" xfId="0" applyFont="true" applyBorder="true" applyAlignment="true" applyProtection="true">
      <alignment horizontal="center" vertical="center" textRotation="90" wrapText="false" indent="0" shrinkToFit="false"/>
      <protection locked="true" hidden="true"/>
    </xf>
    <xf numFmtId="164" fontId="47" fillId="0" borderId="21" xfId="0" applyFont="true" applyBorder="true" applyAlignment="true" applyProtection="true">
      <alignment horizontal="left" vertical="center" textRotation="0" wrapText="false" indent="0" shrinkToFit="false"/>
      <protection locked="true" hidden="true"/>
    </xf>
    <xf numFmtId="168" fontId="22" fillId="0" borderId="15" xfId="0" applyFont="true" applyBorder="true" applyAlignment="true" applyProtection="true">
      <alignment horizontal="right" vertical="center" textRotation="0" wrapText="false" indent="0" shrinkToFit="false"/>
      <protection locked="true" hidden="true"/>
    </xf>
    <xf numFmtId="164" fontId="47" fillId="0" borderId="30" xfId="0" applyFont="true" applyBorder="true" applyAlignment="true" applyProtection="true">
      <alignment horizontal="left" vertical="center" textRotation="0" wrapText="false" indent="0" shrinkToFit="false"/>
      <protection locked="true" hidden="true"/>
    </xf>
    <xf numFmtId="164" fontId="15" fillId="0" borderId="8" xfId="0" applyFont="true" applyBorder="true" applyAlignment="false" applyProtection="true">
      <alignment horizontal="general" vertical="bottom" textRotation="0" wrapText="false" indent="0" shrinkToFit="false"/>
      <protection locked="true" hidden="true"/>
    </xf>
    <xf numFmtId="169" fontId="31" fillId="0" borderId="24" xfId="0" applyFont="true" applyBorder="true" applyAlignment="true" applyProtection="true">
      <alignment horizontal="center" vertical="center" textRotation="0" wrapText="false" indent="0" shrinkToFit="false"/>
      <protection locked="true" hidden="true"/>
    </xf>
    <xf numFmtId="168" fontId="19" fillId="0" borderId="9" xfId="0" applyFont="true" applyBorder="true" applyAlignment="false" applyProtection="true">
      <alignment horizontal="general" vertical="bottom" textRotation="0" wrapText="false" indent="0" shrinkToFit="false"/>
      <protection locked="true" hidden="true"/>
    </xf>
    <xf numFmtId="164" fontId="49" fillId="0" borderId="0" xfId="0" applyFont="true" applyBorder="true" applyAlignment="false" applyProtection="true">
      <alignment horizontal="general" vertical="bottom" textRotation="0" wrapText="false" indent="0" shrinkToFit="false"/>
      <protection locked="true" hidden="true"/>
    </xf>
    <xf numFmtId="164" fontId="49" fillId="0" borderId="1" xfId="0" applyFont="true" applyBorder="true" applyAlignment="true" applyProtection="true">
      <alignment horizontal="left" vertical="center" textRotation="0" wrapText="false" indent="0" shrinkToFit="false"/>
      <protection locked="true" hidden="true"/>
    </xf>
    <xf numFmtId="164" fontId="50" fillId="0" borderId="5" xfId="0" applyFont="true" applyBorder="true" applyAlignment="true" applyProtection="true">
      <alignment horizontal="center" vertical="center" textRotation="0" wrapText="false" indent="0" shrinkToFit="false"/>
      <protection locked="true" hidden="true"/>
    </xf>
    <xf numFmtId="166" fontId="32" fillId="0" borderId="12" xfId="0" applyFont="true" applyBorder="true" applyAlignment="true" applyProtection="true">
      <alignment horizontal="center" vertical="center" textRotation="0" wrapText="false" indent="0" shrinkToFit="false"/>
      <protection locked="true" hidden="true"/>
    </xf>
    <xf numFmtId="168" fontId="32" fillId="0" borderId="3" xfId="0" applyFont="true" applyBorder="true" applyAlignment="true" applyProtection="true">
      <alignment horizontal="center" vertical="center" textRotation="0" wrapText="false" indent="0" shrinkToFit="false"/>
      <protection locked="true" hidden="true"/>
    </xf>
    <xf numFmtId="164" fontId="36" fillId="0" borderId="6" xfId="0" applyFont="true" applyBorder="true" applyAlignment="true" applyProtection="true">
      <alignment horizontal="center" vertical="center" textRotation="0" wrapText="false" indent="0" shrinkToFit="false"/>
      <protection locked="true" hidden="true"/>
    </xf>
    <xf numFmtId="166" fontId="32" fillId="0" borderId="21" xfId="0" applyFont="true" applyBorder="true" applyAlignment="true" applyProtection="true">
      <alignment horizontal="center" vertical="center" textRotation="0" wrapText="false" indent="0" shrinkToFit="false"/>
      <protection locked="true" hidden="true"/>
    </xf>
    <xf numFmtId="164" fontId="47" fillId="0" borderId="6" xfId="0" applyFont="true" applyBorder="true" applyAlignment="true" applyProtection="true">
      <alignment horizontal="general" vertical="center" textRotation="0" wrapText="false" indent="0" shrinkToFit="false"/>
      <protection locked="true" hidden="true"/>
    </xf>
    <xf numFmtId="164" fontId="35" fillId="0" borderId="6" xfId="0" applyFont="true" applyBorder="true" applyAlignment="true" applyProtection="true">
      <alignment horizontal="center" vertical="center" textRotation="0" wrapText="true" indent="0" shrinkToFit="false"/>
      <protection locked="true" hidden="true"/>
    </xf>
    <xf numFmtId="164" fontId="35" fillId="0" borderId="21" xfId="0" applyFont="true" applyBorder="true" applyAlignment="true" applyProtection="true">
      <alignment horizontal="center" vertical="center" textRotation="90" wrapText="false" indent="0" shrinkToFit="false"/>
      <protection locked="true" hidden="true"/>
    </xf>
    <xf numFmtId="164" fontId="33" fillId="0" borderId="21" xfId="0" applyFont="true" applyBorder="true" applyAlignment="true" applyProtection="true">
      <alignment horizontal="left" vertical="center" textRotation="0" wrapText="true" indent="0" shrinkToFit="false"/>
      <protection locked="true" hidden="true"/>
    </xf>
    <xf numFmtId="164" fontId="47" fillId="0" borderId="6" xfId="0" applyFont="true" applyBorder="true" applyAlignment="true" applyProtection="true">
      <alignment horizontal="left" vertical="center" textRotation="0" wrapText="false" indent="0" shrinkToFit="false"/>
      <protection locked="true" hidden="true"/>
    </xf>
    <xf numFmtId="164" fontId="47" fillId="0" borderId="6" xfId="0" applyFont="true" applyBorder="true" applyAlignment="true" applyProtection="true">
      <alignment horizontal="left" vertical="bottom" textRotation="0" wrapText="true" indent="0" shrinkToFit="false"/>
      <protection locked="true" hidden="true"/>
    </xf>
    <xf numFmtId="164" fontId="35" fillId="0" borderId="21" xfId="0" applyFont="true" applyBorder="true" applyAlignment="true" applyProtection="true">
      <alignment horizontal="left" vertical="center" textRotation="0" wrapText="true" indent="0" shrinkToFit="false"/>
      <protection locked="true" hidden="true"/>
    </xf>
    <xf numFmtId="168" fontId="19" fillId="0" borderId="7" xfId="0" applyFont="true" applyBorder="true" applyAlignment="true" applyProtection="true">
      <alignment horizontal="right" vertical="center" textRotation="0" wrapText="false" indent="0" shrinkToFit="false"/>
      <protection locked="true" hidden="true"/>
    </xf>
    <xf numFmtId="164" fontId="47" fillId="0" borderId="8" xfId="0" applyFont="true" applyBorder="true" applyAlignment="true" applyProtection="true">
      <alignment horizontal="left" vertical="center" textRotation="0" wrapText="true" indent="0" shrinkToFit="false"/>
      <protection locked="true" hidden="true"/>
    </xf>
    <xf numFmtId="169" fontId="15" fillId="0" borderId="24" xfId="0" applyFont="true" applyBorder="true" applyAlignment="true" applyProtection="true">
      <alignment horizontal="center" vertical="center" textRotation="0" wrapText="false" indent="0" shrinkToFit="false"/>
      <protection locked="true" hidden="true"/>
    </xf>
    <xf numFmtId="168" fontId="22" fillId="0" borderId="9" xfId="0" applyFont="true" applyBorder="true" applyAlignment="true" applyProtection="true">
      <alignment horizontal="right" vertical="center" textRotation="0" wrapText="false" indent="0" shrinkToFit="false"/>
      <protection locked="true" hidden="true"/>
    </xf>
    <xf numFmtId="164" fontId="32" fillId="0" borderId="16" xfId="0" applyFont="true" applyBorder="true" applyAlignment="true" applyProtection="true">
      <alignment horizontal="left" vertical="center" textRotation="0" wrapText="true" indent="0" shrinkToFit="false"/>
      <protection locked="true" hidden="true"/>
    </xf>
    <xf numFmtId="165" fontId="31" fillId="0" borderId="16" xfId="0" applyFont="true" applyBorder="true" applyAlignment="true" applyProtection="true">
      <alignment horizontal="center" vertical="center" textRotation="0" wrapText="false" indent="0" shrinkToFit="false"/>
      <protection locked="true" hidden="true"/>
    </xf>
    <xf numFmtId="168" fontId="22" fillId="0" borderId="16" xfId="0" applyFont="true" applyBorder="true" applyAlignment="true" applyProtection="true">
      <alignment horizontal="right" vertical="center" textRotation="0" wrapText="false" indent="0" shrinkToFit="false"/>
      <protection locked="true" hidden="true"/>
    </xf>
    <xf numFmtId="164" fontId="39" fillId="0" borderId="6" xfId="0" applyFont="true" applyBorder="true" applyAlignment="true" applyProtection="true">
      <alignment horizontal="center" vertical="center" textRotation="0" wrapText="true" indent="0" shrinkToFit="false"/>
      <protection locked="true" hidden="true"/>
    </xf>
    <xf numFmtId="164" fontId="33" fillId="0" borderId="21" xfId="0" applyFont="true" applyBorder="true" applyAlignment="true" applyProtection="true">
      <alignment horizontal="left" vertical="center" textRotation="0" wrapText="false" indent="0" shrinkToFit="false"/>
      <protection locked="true" hidden="true"/>
    </xf>
    <xf numFmtId="164" fontId="23" fillId="0" borderId="1" xfId="0" applyFont="true" applyBorder="true" applyAlignment="true" applyProtection="true">
      <alignment horizontal="left" vertical="bottom" textRotation="0" wrapText="true" indent="0" shrinkToFit="false"/>
      <protection locked="true" hidden="true"/>
    </xf>
    <xf numFmtId="164" fontId="32" fillId="0" borderId="5" xfId="0" applyFont="true" applyBorder="true" applyAlignment="true" applyProtection="true">
      <alignment horizontal="general" vertical="center" textRotation="0" wrapText="false" indent="0" shrinkToFit="false"/>
      <protection locked="true" hidden="true"/>
    </xf>
    <xf numFmtId="165" fontId="32" fillId="0" borderId="41" xfId="0" applyFont="true" applyBorder="true" applyAlignment="true" applyProtection="true">
      <alignment horizontal="center" vertical="center" textRotation="0" wrapText="false" indent="0" shrinkToFit="false"/>
      <protection locked="true" hidden="true"/>
    </xf>
    <xf numFmtId="164" fontId="33" fillId="0" borderId="6" xfId="0" applyFont="true" applyBorder="true" applyAlignment="true" applyProtection="true">
      <alignment horizontal="left" vertical="center" textRotation="0" wrapText="true" indent="0" shrinkToFit="false"/>
      <protection locked="true" hidden="true"/>
    </xf>
    <xf numFmtId="169" fontId="31" fillId="0" borderId="21" xfId="0" applyFont="true" applyBorder="true" applyAlignment="true" applyProtection="true">
      <alignment horizontal="center" vertical="center" textRotation="0" wrapText="true" indent="0" shrinkToFit="false"/>
      <protection locked="true" hidden="true"/>
    </xf>
    <xf numFmtId="168" fontId="22" fillId="0" borderId="7" xfId="0" applyFont="true" applyBorder="true" applyAlignment="true" applyProtection="true">
      <alignment horizontal="right" vertical="center" textRotation="0" wrapText="true" indent="0" shrinkToFit="false"/>
      <protection locked="true" hidden="true"/>
    </xf>
    <xf numFmtId="164" fontId="33" fillId="0" borderId="6" xfId="0" applyFont="true" applyBorder="true" applyAlignment="true" applyProtection="true">
      <alignment horizontal="general" vertical="center" textRotation="0" wrapText="false" indent="0" shrinkToFit="false"/>
      <protection locked="true" hidden="true"/>
    </xf>
    <xf numFmtId="164" fontId="35" fillId="0" borderId="6" xfId="0" applyFont="true" applyBorder="true" applyAlignment="true" applyProtection="true">
      <alignment horizontal="left" vertical="top" textRotation="0" wrapText="true" indent="0" shrinkToFit="false"/>
      <protection locked="true" hidden="true"/>
    </xf>
    <xf numFmtId="164" fontId="33" fillId="0" borderId="6" xfId="0" applyFont="true" applyBorder="true" applyAlignment="true" applyProtection="true">
      <alignment horizontal="right" vertical="bottom" textRotation="90" wrapText="true" indent="0" shrinkToFit="false"/>
      <protection locked="true" hidden="true"/>
    </xf>
    <xf numFmtId="164" fontId="35" fillId="0" borderId="21" xfId="0" applyFont="true" applyBorder="true" applyAlignment="true" applyProtection="true">
      <alignment horizontal="left" vertical="center" textRotation="0" wrapText="false" indent="0" shrinkToFit="false"/>
      <protection locked="true" hidden="true"/>
    </xf>
    <xf numFmtId="164" fontId="35" fillId="0" borderId="6" xfId="0" applyFont="true" applyBorder="true" applyAlignment="true" applyProtection="true">
      <alignment horizontal="left" vertical="center" textRotation="0" wrapText="false" indent="0" shrinkToFit="false"/>
      <protection locked="true" hidden="true"/>
    </xf>
    <xf numFmtId="164" fontId="35" fillId="0" borderId="6" xfId="0" applyFont="true" applyBorder="true" applyAlignment="true" applyProtection="true">
      <alignment horizontal="right" vertical="center" textRotation="90" wrapText="true" indent="0" shrinkToFit="false"/>
      <protection locked="true" hidden="true"/>
    </xf>
    <xf numFmtId="164" fontId="35" fillId="0" borderId="6" xfId="0" applyFont="true" applyBorder="true" applyAlignment="true" applyProtection="true">
      <alignment horizontal="left" vertical="center" textRotation="0" wrapText="true" indent="0" shrinkToFit="false"/>
      <protection locked="true" hidden="true"/>
    </xf>
    <xf numFmtId="164" fontId="35" fillId="0" borderId="21" xfId="0" applyFont="true" applyBorder="true" applyAlignment="true" applyProtection="true">
      <alignment horizontal="general" vertical="center" textRotation="0" wrapText="true" indent="0" shrinkToFit="false"/>
      <protection locked="true" hidden="true"/>
    </xf>
    <xf numFmtId="164" fontId="35" fillId="0" borderId="8" xfId="0" applyFont="true" applyBorder="true" applyAlignment="true" applyProtection="true">
      <alignment horizontal="general" vertical="center" textRotation="0" wrapText="true" indent="0" shrinkToFit="false"/>
      <protection locked="true" hidden="true"/>
    </xf>
    <xf numFmtId="164" fontId="35" fillId="0" borderId="8" xfId="0" applyFont="true" applyBorder="true" applyAlignment="true" applyProtection="true">
      <alignment horizontal="left" vertical="top" textRotation="0" wrapText="true" indent="0" shrinkToFit="false"/>
      <protection locked="true" hidden="true"/>
    </xf>
    <xf numFmtId="169" fontId="31" fillId="0" borderId="24" xfId="0" applyFont="true" applyBorder="true" applyAlignment="true" applyProtection="true">
      <alignment horizontal="center" vertical="center" textRotation="0" wrapText="true" indent="0" shrinkToFit="false"/>
      <protection locked="true" hidden="true"/>
    </xf>
    <xf numFmtId="164" fontId="35" fillId="0" borderId="16" xfId="0" applyFont="true" applyBorder="true" applyAlignment="true" applyProtection="true">
      <alignment horizontal="general" vertical="center" textRotation="0" wrapText="false" indent="0" shrinkToFit="false"/>
      <protection locked="true" hidden="true"/>
    </xf>
    <xf numFmtId="164" fontId="35" fillId="0" borderId="16" xfId="0" applyFont="true" applyBorder="true" applyAlignment="true" applyProtection="true">
      <alignment horizontal="left" vertical="center" textRotation="0" wrapText="true" indent="0" shrinkToFit="false"/>
      <protection locked="true" hidden="true"/>
    </xf>
    <xf numFmtId="169" fontId="31" fillId="0" borderId="16" xfId="0" applyFont="true" applyBorder="true" applyAlignment="true" applyProtection="true">
      <alignment horizontal="center" vertical="center" textRotation="0" wrapText="true" indent="0" shrinkToFit="false"/>
      <protection locked="true" hidden="true"/>
    </xf>
    <xf numFmtId="164" fontId="35" fillId="0" borderId="0" xfId="0" applyFont="true" applyBorder="true" applyAlignment="true" applyProtection="true">
      <alignment horizontal="left" vertical="center" textRotation="0" wrapText="true" indent="0" shrinkToFit="false"/>
      <protection locked="true" hidden="true"/>
    </xf>
    <xf numFmtId="165" fontId="31" fillId="0" borderId="0" xfId="0" applyFont="true" applyBorder="true" applyAlignment="true" applyProtection="true">
      <alignment horizontal="center" vertical="center" textRotation="0" wrapText="false" indent="0" shrinkToFit="false"/>
      <protection locked="true" hidden="true"/>
    </xf>
    <xf numFmtId="168" fontId="22" fillId="0" borderId="0" xfId="0" applyFont="true" applyBorder="true" applyAlignment="true" applyProtection="true">
      <alignment horizontal="right" vertical="center" textRotation="0" wrapText="false" indent="0" shrinkToFit="false"/>
      <protection locked="true" hidden="true"/>
    </xf>
    <xf numFmtId="169" fontId="31" fillId="0" borderId="0" xfId="0" applyFont="true" applyBorder="true" applyAlignment="true" applyProtection="true">
      <alignment horizontal="center" vertical="center" textRotation="0" wrapText="true" indent="0" shrinkToFit="false"/>
      <protection locked="true" hidden="true"/>
    </xf>
    <xf numFmtId="169" fontId="15" fillId="0" borderId="0" xfId="0" applyFont="true" applyBorder="true" applyAlignment="true" applyProtection="true">
      <alignment horizontal="center" vertical="center" textRotation="0" wrapText="true" indent="0" shrinkToFit="false"/>
      <protection locked="true" hidden="true"/>
    </xf>
    <xf numFmtId="168" fontId="19" fillId="0" borderId="0" xfId="0" applyFont="true" applyBorder="true" applyAlignment="true" applyProtection="true">
      <alignment horizontal="right" vertical="center" textRotation="0" wrapText="false" indent="0" shrinkToFit="false"/>
      <protection locked="true" hidden="true"/>
    </xf>
    <xf numFmtId="164" fontId="28" fillId="0" borderId="0" xfId="0" applyFont="true" applyBorder="false" applyAlignment="true" applyProtection="true">
      <alignment horizontal="general" vertical="center" textRotation="90" wrapText="false" indent="0" shrinkToFit="false"/>
      <protection locked="true" hidden="true"/>
    </xf>
    <xf numFmtId="164" fontId="15" fillId="0" borderId="0" xfId="0" applyFont="true" applyBorder="false" applyAlignment="true" applyProtection="true">
      <alignment horizontal="general" vertical="center" textRotation="90" wrapText="false" indent="0" shrinkToFit="false"/>
      <protection locked="true" hidden="true"/>
    </xf>
    <xf numFmtId="168" fontId="19" fillId="0" borderId="0" xfId="0" applyFont="true" applyBorder="false" applyAlignment="true" applyProtection="true">
      <alignment horizontal="general" vertical="center" textRotation="90" wrapText="false" indent="0" shrinkToFit="false"/>
      <protection locked="true" hidden="true"/>
    </xf>
    <xf numFmtId="164" fontId="0" fillId="0" borderId="49" xfId="0" applyFont="true" applyBorder="true" applyAlignment="true" applyProtection="true">
      <alignment horizontal="general" vertical="center" textRotation="90" wrapText="false" indent="0" shrinkToFit="false"/>
      <protection locked="true" hidden="true"/>
    </xf>
    <xf numFmtId="164" fontId="55" fillId="0" borderId="0" xfId="0" applyFont="true" applyBorder="false" applyAlignment="true" applyProtection="true">
      <alignment horizontal="left" vertical="center" textRotation="0" wrapText="true" indent="0" shrinkToFit="false"/>
      <protection locked="true" hidden="true"/>
    </xf>
    <xf numFmtId="164" fontId="35" fillId="0" borderId="0" xfId="0" applyFont="true" applyBorder="false" applyAlignment="true" applyProtection="true">
      <alignment horizontal="left" vertical="center" textRotation="0" wrapText="true" indent="0" shrinkToFit="false"/>
      <protection locked="true" hidden="true"/>
    </xf>
    <xf numFmtId="165" fontId="0" fillId="0" borderId="0" xfId="0" applyFont="false" applyBorder="false" applyAlignment="true" applyProtection="true">
      <alignment horizontal="center" vertical="center" textRotation="0" wrapText="true" indent="0" shrinkToFit="false"/>
      <protection locked="true" hidden="true"/>
    </xf>
    <xf numFmtId="164" fontId="39" fillId="0" borderId="0" xfId="0" applyFont="true" applyBorder="false" applyAlignment="true" applyProtection="true">
      <alignment horizontal="right" vertical="center" textRotation="0" wrapText="true" indent="0" shrinkToFit="false"/>
      <protection locked="true" hidden="true"/>
    </xf>
    <xf numFmtId="164" fontId="56" fillId="0" borderId="0" xfId="0" applyFont="true" applyBorder="true" applyAlignment="true" applyProtection="true">
      <alignment horizontal="general" vertical="center" textRotation="0" wrapText="false" indent="0" shrinkToFit="false"/>
      <protection locked="true" hidden="true"/>
    </xf>
    <xf numFmtId="168" fontId="56" fillId="0" borderId="0" xfId="0" applyFont="true" applyBorder="true" applyAlignment="true" applyProtection="true">
      <alignment horizontal="general" vertical="center" textRotation="0" wrapText="false" indent="0" shrinkToFit="false"/>
      <protection locked="true" hidden="true"/>
    </xf>
    <xf numFmtId="164" fontId="56" fillId="0" borderId="0" xfId="0" applyFont="true" applyBorder="true" applyAlignment="true" applyProtection="true">
      <alignment horizontal="left" vertical="center" textRotation="0" wrapText="false" indent="0" shrinkToFit="false"/>
      <protection locked="true" hidden="true"/>
    </xf>
    <xf numFmtId="164" fontId="55" fillId="0" borderId="0" xfId="0" applyFont="true" applyBorder="true" applyAlignment="true" applyProtection="true">
      <alignment horizontal="general" vertical="center" textRotation="0" wrapText="false" indent="0" shrinkToFit="false"/>
      <protection locked="true" hidden="true"/>
    </xf>
    <xf numFmtId="168" fontId="57" fillId="0" borderId="0" xfId="0" applyFont="true" applyBorder="true" applyAlignment="false" applyProtection="true">
      <alignment horizontal="general" vertical="bottom" textRotation="0" wrapText="false" indent="0" shrinkToFit="false"/>
      <protection locked="true" hidden="true"/>
    </xf>
    <xf numFmtId="164" fontId="55" fillId="0" borderId="0" xfId="0" applyFont="true" applyBorder="false" applyAlignment="true" applyProtection="true">
      <alignment horizontal="general" vertical="center" textRotation="0" wrapText="false" indent="0" shrinkToFit="false"/>
      <protection locked="true" hidden="true"/>
    </xf>
    <xf numFmtId="164" fontId="57" fillId="0" borderId="0" xfId="0" applyFont="true" applyBorder="true" applyAlignment="true" applyProtection="true">
      <alignment horizontal="general" vertical="center" textRotation="0" wrapText="false" indent="0" shrinkToFit="false"/>
      <protection locked="true" hidden="true"/>
    </xf>
    <xf numFmtId="164" fontId="58" fillId="0" borderId="0" xfId="0" applyFont="true" applyBorder="false" applyAlignment="false" applyProtection="true">
      <alignment horizontal="general" vertical="bottom"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4" fontId="52" fillId="0" borderId="1" xfId="0" applyFont="true" applyBorder="true" applyAlignment="true" applyProtection="true">
      <alignment horizontal="left" vertical="center" textRotation="0" wrapText="false" indent="0" shrinkToFit="false"/>
      <protection locked="true" hidden="true"/>
    </xf>
    <xf numFmtId="164" fontId="52" fillId="0" borderId="0" xfId="0" applyFont="true" applyBorder="false" applyAlignment="true" applyProtection="true">
      <alignment horizontal="left" vertical="center" textRotation="0" wrapText="false" indent="0" shrinkToFit="false"/>
      <protection locked="true" hidden="true"/>
    </xf>
    <xf numFmtId="164" fontId="23" fillId="0" borderId="1" xfId="0" applyFont="true" applyBorder="true" applyAlignment="true" applyProtection="true">
      <alignment horizontal="left" vertical="bottom" textRotation="0" wrapText="false" indent="0" shrinkToFit="false"/>
      <protection locked="true" hidden="true"/>
    </xf>
    <xf numFmtId="164" fontId="32" fillId="0" borderId="5" xfId="0" applyFont="true" applyBorder="true" applyAlignment="true" applyProtection="true">
      <alignment horizontal="center" vertical="bottom" textRotation="0" wrapText="false" indent="0" shrinkToFit="false"/>
      <protection locked="true" hidden="true"/>
    </xf>
    <xf numFmtId="164" fontId="32" fillId="0" borderId="12" xfId="0" applyFont="true" applyBorder="true" applyAlignment="true" applyProtection="true">
      <alignment horizontal="center" vertical="bottom" textRotation="0" wrapText="false" indent="0" shrinkToFit="false"/>
      <protection locked="true" hidden="true"/>
    </xf>
    <xf numFmtId="164" fontId="32" fillId="0" borderId="3" xfId="0" applyFont="true" applyBorder="true" applyAlignment="true" applyProtection="true">
      <alignment horizontal="center" vertical="bottom" textRotation="0" wrapText="false" indent="0" shrinkToFit="false"/>
      <protection locked="true" hidden="true"/>
    </xf>
    <xf numFmtId="164" fontId="34" fillId="0" borderId="6" xfId="0" applyFont="true" applyBorder="true" applyAlignment="true" applyProtection="true">
      <alignment horizontal="center" vertical="center" textRotation="0" wrapText="false" indent="0" shrinkToFit="false"/>
      <protection locked="true" hidden="true"/>
    </xf>
    <xf numFmtId="164" fontId="34" fillId="0" borderId="21" xfId="0" applyFont="true" applyBorder="true" applyAlignment="true" applyProtection="true">
      <alignment horizontal="center" vertical="center" textRotation="0" wrapText="false" indent="0" shrinkToFit="false"/>
      <protection locked="true" hidden="true"/>
    </xf>
    <xf numFmtId="164" fontId="32" fillId="0" borderId="5" xfId="0" applyFont="true" applyBorder="true" applyAlignment="true" applyProtection="true">
      <alignment horizontal="center" vertical="center" textRotation="0" wrapText="false" indent="0" shrinkToFit="false"/>
      <protection locked="true" hidden="true"/>
    </xf>
    <xf numFmtId="164" fontId="32" fillId="0" borderId="12" xfId="0" applyFont="true" applyBorder="true" applyAlignment="true" applyProtection="true">
      <alignment horizontal="center" vertical="center" textRotation="0" wrapText="false" indent="0" shrinkToFit="false"/>
      <protection locked="true" hidden="true"/>
    </xf>
    <xf numFmtId="164" fontId="32" fillId="0" borderId="3" xfId="0" applyFont="true" applyBorder="true" applyAlignment="true" applyProtection="true">
      <alignment horizontal="center" vertical="center" textRotation="0" wrapText="false" indent="0" shrinkToFit="false"/>
      <protection locked="true" hidden="true"/>
    </xf>
    <xf numFmtId="168" fontId="34" fillId="0" borderId="7" xfId="0" applyFont="true" applyBorder="true" applyAlignment="true" applyProtection="true">
      <alignment horizontal="center" vertical="center" textRotation="0" wrapText="false" indent="0" shrinkToFit="false"/>
      <protection locked="true" hidden="true"/>
    </xf>
    <xf numFmtId="164" fontId="47" fillId="0" borderId="6" xfId="0" applyFont="true" applyBorder="true" applyAlignment="true" applyProtection="true">
      <alignment horizontal="left" vertical="center" textRotation="0" wrapText="true" indent="0" shrinkToFit="false"/>
      <protection locked="true" hidden="true"/>
    </xf>
    <xf numFmtId="169" fontId="31" fillId="0" borderId="21" xfId="0" applyFont="true" applyBorder="true" applyAlignment="true" applyProtection="true">
      <alignment horizontal="center" vertical="bottom" textRotation="0" wrapText="false" indent="0" shrinkToFit="false"/>
      <protection locked="true" hidden="true"/>
    </xf>
    <xf numFmtId="169" fontId="31" fillId="0" borderId="32" xfId="0" applyFont="true" applyBorder="true" applyAlignment="true" applyProtection="true">
      <alignment horizontal="center" vertical="center" textRotation="0" wrapText="false" indent="0" shrinkToFit="false"/>
      <protection locked="true" hidden="true"/>
    </xf>
    <xf numFmtId="169" fontId="15" fillId="0" borderId="21" xfId="0" applyFont="true" applyBorder="true" applyAlignment="true" applyProtection="true">
      <alignment horizontal="center" vertical="bottom" textRotation="0" wrapText="false" indent="0" shrinkToFit="false"/>
      <protection locked="true" hidden="true"/>
    </xf>
    <xf numFmtId="164" fontId="39" fillId="0" borderId="13" xfId="0" applyFont="true" applyBorder="true" applyAlignment="true" applyProtection="true">
      <alignment horizontal="general" vertical="center" textRotation="0" wrapText="true" indent="0" shrinkToFit="false"/>
      <protection locked="true" hidden="true"/>
    </xf>
    <xf numFmtId="164" fontId="35" fillId="0" borderId="6" xfId="0" applyFont="true" applyBorder="true" applyAlignment="true" applyProtection="true">
      <alignment horizontal="fill" vertical="center" textRotation="0" wrapText="false" indent="0" shrinkToFit="false"/>
      <protection locked="true" hidden="true"/>
    </xf>
    <xf numFmtId="168" fontId="19" fillId="0" borderId="50" xfId="0" applyFont="true" applyBorder="true" applyAlignment="true" applyProtection="true">
      <alignment horizontal="right" vertical="center" textRotation="0" wrapText="false" indent="0" shrinkToFit="false"/>
      <protection locked="true" hidden="true"/>
    </xf>
    <xf numFmtId="164" fontId="35" fillId="0" borderId="51" xfId="0" applyFont="true" applyBorder="true" applyAlignment="true" applyProtection="true">
      <alignment horizontal="fill" vertical="bottom" textRotation="0" wrapText="false" indent="0" shrinkToFit="false"/>
      <protection locked="true" hidden="true"/>
    </xf>
    <xf numFmtId="164" fontId="35" fillId="0" borderId="49" xfId="0" applyFont="true" applyBorder="true" applyAlignment="true" applyProtection="true">
      <alignment horizontal="fill" vertical="bottom" textRotation="0" wrapText="false" indent="0" shrinkToFit="false"/>
      <protection locked="true" hidden="true"/>
    </xf>
    <xf numFmtId="164" fontId="35" fillId="0" borderId="52" xfId="0" applyFont="true" applyBorder="true" applyAlignment="true" applyProtection="true">
      <alignment horizontal="fill" vertical="bottom" textRotation="0" wrapText="false" indent="0" shrinkToFit="false"/>
      <protection locked="true" hidden="true"/>
    </xf>
    <xf numFmtId="168" fontId="61" fillId="0" borderId="53" xfId="0" applyFont="true" applyBorder="true" applyAlignment="true" applyProtection="true">
      <alignment horizontal="left" vertical="center" textRotation="0" wrapText="false" indent="0" shrinkToFit="false"/>
      <protection locked="true" hidden="true"/>
    </xf>
    <xf numFmtId="164" fontId="50" fillId="0" borderId="54" xfId="0" applyFont="true" applyBorder="true" applyAlignment="true" applyProtection="true">
      <alignment horizontal="left" vertical="center" textRotation="0" wrapText="false" indent="0" shrinkToFit="false"/>
      <protection locked="true" hidden="true"/>
    </xf>
    <xf numFmtId="164" fontId="50" fillId="0" borderId="55" xfId="0" applyFont="true" applyBorder="true" applyAlignment="true" applyProtection="true">
      <alignment horizontal="left" vertical="center" textRotation="0" wrapText="false" indent="0" shrinkToFit="false"/>
      <protection locked="true" hidden="true"/>
    </xf>
    <xf numFmtId="164" fontId="39" fillId="0" borderId="6" xfId="0" applyFont="true" applyBorder="true" applyAlignment="false" applyProtection="true">
      <alignment horizontal="general" vertical="bottom" textRotation="0" wrapText="false" indent="0" shrinkToFit="false"/>
      <protection locked="true" hidden="true"/>
    </xf>
    <xf numFmtId="168" fontId="62" fillId="0" borderId="29" xfId="0" applyFont="true" applyBorder="true" applyAlignment="true" applyProtection="true">
      <alignment horizontal="left" vertical="center" textRotation="0" wrapText="false" indent="0" shrinkToFit="false"/>
      <protection locked="true" hidden="true"/>
    </xf>
    <xf numFmtId="168" fontId="50" fillId="0" borderId="30" xfId="0" applyFont="true" applyBorder="true" applyAlignment="true" applyProtection="true">
      <alignment horizontal="right" vertical="center" textRotation="0" wrapText="false" indent="0" shrinkToFit="false"/>
      <protection locked="true" hidden="true"/>
    </xf>
    <xf numFmtId="168" fontId="61" fillId="0" borderId="56" xfId="0" applyFont="true" applyBorder="true" applyAlignment="true" applyProtection="true">
      <alignment horizontal="left" vertical="center" textRotation="0" wrapText="false" indent="0" shrinkToFit="false"/>
      <protection locked="true" hidden="true"/>
    </xf>
    <xf numFmtId="168" fontId="50" fillId="0" borderId="44" xfId="0" applyFont="true" applyBorder="true" applyAlignment="true" applyProtection="true">
      <alignment horizontal="left" vertical="center" textRotation="0" wrapText="false" indent="0" shrinkToFit="false"/>
      <protection locked="true" hidden="true"/>
    </xf>
    <xf numFmtId="164" fontId="47" fillId="0" borderId="8" xfId="0" applyFont="true" applyBorder="true" applyAlignment="true" applyProtection="true">
      <alignment horizontal="left" vertical="center" textRotation="0" wrapText="false" indent="0" shrinkToFit="false"/>
      <protection locked="true" hidden="true"/>
    </xf>
    <xf numFmtId="170" fontId="19" fillId="0" borderId="9" xfId="0" applyFont="true" applyBorder="true" applyAlignment="true" applyProtection="true">
      <alignment horizontal="right" vertical="center" textRotation="0" wrapText="false" indent="0" shrinkToFit="false"/>
      <protection locked="true" hidden="true"/>
    </xf>
    <xf numFmtId="164" fontId="23" fillId="0" borderId="0" xfId="0" applyFont="true" applyBorder="true" applyAlignment="true" applyProtection="true">
      <alignment horizontal="left" vertical="center" textRotation="0" wrapText="false" indent="0" shrinkToFit="false"/>
      <protection locked="true" hidden="true"/>
    </xf>
    <xf numFmtId="164" fontId="35" fillId="0" borderId="5" xfId="0" applyFont="true" applyBorder="true" applyAlignment="true" applyProtection="true">
      <alignment horizontal="left" vertical="center" textRotation="0" wrapText="false" indent="0" shrinkToFit="false"/>
      <protection locked="true" hidden="true"/>
    </xf>
    <xf numFmtId="169" fontId="36" fillId="0" borderId="12" xfId="0" applyFont="true" applyBorder="true" applyAlignment="true" applyProtection="true">
      <alignment horizontal="center" vertical="bottom" textRotation="0" wrapText="false" indent="0" shrinkToFit="false"/>
      <protection locked="true" hidden="true"/>
    </xf>
    <xf numFmtId="164" fontId="50" fillId="0" borderId="6" xfId="0" applyFont="true" applyBorder="true" applyAlignment="true" applyProtection="true">
      <alignment horizontal="center" vertical="center" textRotation="0" wrapText="false" indent="0" shrinkToFit="false"/>
      <protection locked="true" hidden="true"/>
    </xf>
    <xf numFmtId="164" fontId="50" fillId="0" borderId="21" xfId="0" applyFont="true" applyBorder="true" applyAlignment="true" applyProtection="true">
      <alignment horizontal="center" vertical="center" textRotation="0" wrapText="false" indent="0" shrinkToFit="false"/>
      <protection locked="true" hidden="true"/>
    </xf>
    <xf numFmtId="168" fontId="50" fillId="0" borderId="7" xfId="0" applyFont="true" applyBorder="true" applyAlignment="true" applyProtection="true">
      <alignment horizontal="center" vertical="center" textRotation="0" wrapText="false" indent="0" shrinkToFit="false"/>
      <protection locked="true" hidden="true"/>
    </xf>
    <xf numFmtId="164" fontId="36" fillId="0" borderId="21" xfId="0" applyFont="true" applyBorder="true" applyAlignment="true" applyProtection="true">
      <alignment horizontal="center" vertical="center" textRotation="0" wrapText="false" indent="0" shrinkToFit="false"/>
      <protection locked="true" hidden="true"/>
    </xf>
    <xf numFmtId="164" fontId="36" fillId="0" borderId="7" xfId="0" applyFont="true" applyBorder="true" applyAlignment="true" applyProtection="true">
      <alignment horizontal="center" vertical="center" textRotation="0" wrapText="false" indent="0" shrinkToFit="false"/>
      <protection locked="true" hidden="true"/>
    </xf>
    <xf numFmtId="164" fontId="33" fillId="0" borderId="6" xfId="0" applyFont="true" applyBorder="true" applyAlignment="true" applyProtection="true">
      <alignment horizontal="left" vertical="center" textRotation="0" wrapText="false" indent="0" shrinkToFit="false"/>
      <protection locked="true" hidden="true"/>
    </xf>
    <xf numFmtId="168" fontId="61" fillId="0" borderId="21" xfId="0" applyFont="true" applyBorder="true" applyAlignment="true" applyProtection="true">
      <alignment horizontal="center" vertical="center" textRotation="0" wrapText="false" indent="0" shrinkToFit="false"/>
      <protection locked="true" hidden="true"/>
    </xf>
    <xf numFmtId="168" fontId="61" fillId="0" borderId="7" xfId="0" applyFont="true" applyBorder="true" applyAlignment="true" applyProtection="true">
      <alignment horizontal="center" vertical="center" textRotation="0" wrapText="false" indent="0" shrinkToFit="false"/>
      <protection locked="true" hidden="true"/>
    </xf>
    <xf numFmtId="164" fontId="47" fillId="0" borderId="8" xfId="0" applyFont="true" applyBorder="true" applyAlignment="true" applyProtection="true">
      <alignment horizontal="center" vertical="center" textRotation="90" wrapText="false" indent="0" shrinkToFit="false"/>
      <protection locked="true" hidden="true"/>
    </xf>
    <xf numFmtId="164" fontId="35" fillId="0" borderId="21" xfId="0" applyFont="true" applyBorder="true" applyAlignment="true" applyProtection="true">
      <alignment horizontal="general" vertical="center" textRotation="0" wrapText="false" indent="0" shrinkToFit="false"/>
      <protection locked="true" hidden="true"/>
    </xf>
    <xf numFmtId="164" fontId="47" fillId="0" borderId="8" xfId="0" applyFont="true" applyBorder="true" applyAlignment="true" applyProtection="true">
      <alignment horizontal="general" vertical="center" textRotation="0" wrapText="true" indent="0" shrinkToFit="false"/>
      <protection locked="true" hidden="true"/>
    </xf>
    <xf numFmtId="168" fontId="19" fillId="0" borderId="7" xfId="0" applyFont="true" applyBorder="true" applyAlignment="true" applyProtection="true">
      <alignment horizontal="right" vertical="center" textRotation="0" wrapText="true" indent="0" shrinkToFit="false"/>
      <protection locked="true" hidden="true"/>
    </xf>
    <xf numFmtId="164" fontId="36" fillId="0" borderId="16" xfId="0" applyFont="true" applyBorder="true" applyAlignment="true" applyProtection="true">
      <alignment horizontal="left" vertical="center" textRotation="0" wrapText="false" indent="0" shrinkToFit="false"/>
      <protection locked="true" hidden="true"/>
    </xf>
    <xf numFmtId="168" fontId="19" fillId="0" borderId="16" xfId="0" applyFont="true" applyBorder="true" applyAlignment="true" applyProtection="true">
      <alignment horizontal="right" vertical="center" textRotation="0" wrapText="false" indent="0" shrinkToFit="false"/>
      <protection locked="true" hidden="true"/>
    </xf>
    <xf numFmtId="164" fontId="36" fillId="0" borderId="5" xfId="0" applyFont="true" applyBorder="true" applyAlignment="false" applyProtection="true">
      <alignment horizontal="general" vertical="bottom" textRotation="0" wrapText="false" indent="0" shrinkToFit="false"/>
      <protection locked="true" hidden="true"/>
    </xf>
    <xf numFmtId="164" fontId="36" fillId="0" borderId="12" xfId="0" applyFont="true" applyBorder="true" applyAlignment="true" applyProtection="true">
      <alignment horizontal="center" vertical="center" textRotation="0" wrapText="false" indent="0" shrinkToFit="false"/>
      <protection locked="true" hidden="true"/>
    </xf>
    <xf numFmtId="164" fontId="36" fillId="0" borderId="3" xfId="0" applyFont="true" applyBorder="true" applyAlignment="true" applyProtection="true">
      <alignment horizontal="center" vertical="center" textRotation="0" wrapText="false" indent="0" shrinkToFit="false"/>
      <protection locked="true" hidden="true"/>
    </xf>
    <xf numFmtId="164" fontId="50" fillId="0" borderId="7" xfId="0" applyFont="true" applyBorder="true" applyAlignment="true" applyProtection="true">
      <alignment horizontal="center" vertical="center" textRotation="0" wrapText="false" indent="0" shrinkToFit="false"/>
      <protection locked="true" hidden="true"/>
    </xf>
    <xf numFmtId="164" fontId="39" fillId="0" borderId="6" xfId="0" applyFont="true" applyBorder="true" applyAlignment="true" applyProtection="true">
      <alignment horizontal="general" vertical="center" textRotation="0" wrapText="false" indent="0" shrinkToFit="false"/>
      <protection locked="true" hidden="true"/>
    </xf>
    <xf numFmtId="164" fontId="39" fillId="0" borderId="24" xfId="0" applyFont="true" applyBorder="true" applyAlignment="true" applyProtection="true">
      <alignment horizontal="center" vertical="center" textRotation="0" wrapText="true" indent="0" shrinkToFit="false"/>
      <protection locked="true" hidden="true"/>
    </xf>
    <xf numFmtId="169" fontId="15" fillId="0" borderId="21" xfId="0" applyFont="true" applyBorder="true" applyAlignment="true" applyProtection="true">
      <alignment horizontal="center" vertical="center" textRotation="0" wrapText="true" indent="0" shrinkToFit="false"/>
      <protection locked="true" hidden="true"/>
    </xf>
    <xf numFmtId="164" fontId="35" fillId="0" borderId="24" xfId="0" applyFont="true" applyBorder="true" applyAlignment="true" applyProtection="true">
      <alignment horizontal="left" vertical="center" textRotation="0" wrapText="true" indent="0" shrinkToFit="false"/>
      <protection locked="true" hidden="true"/>
    </xf>
    <xf numFmtId="169" fontId="15" fillId="0" borderId="24" xfId="0" applyFont="true" applyBorder="true" applyAlignment="true" applyProtection="true">
      <alignment horizontal="center" vertical="center" textRotation="0" wrapText="true" indent="0" shrinkToFit="false"/>
      <protection locked="true" hidden="true"/>
    </xf>
    <xf numFmtId="168" fontId="19" fillId="0" borderId="9" xfId="0" applyFont="true" applyBorder="true" applyAlignment="true" applyProtection="true">
      <alignment horizontal="right" vertical="center" textRotation="0" wrapText="true" indent="0" shrinkToFit="false"/>
      <protection locked="true" hidden="true"/>
    </xf>
    <xf numFmtId="168" fontId="49" fillId="0" borderId="17" xfId="0" applyFont="true" applyBorder="true" applyAlignment="true" applyProtection="true">
      <alignment horizontal="left" vertical="center" textRotation="0" wrapText="false" indent="0" shrinkToFit="false"/>
      <protection locked="true" hidden="true"/>
    </xf>
    <xf numFmtId="164" fontId="35" fillId="0" borderId="13" xfId="0" applyFont="true" applyBorder="true" applyAlignment="true" applyProtection="true">
      <alignment horizontal="center" vertical="center" textRotation="90" wrapText="true" indent="0" shrinkToFit="false"/>
      <protection locked="true" hidden="true"/>
    </xf>
    <xf numFmtId="164" fontId="39" fillId="0" borderId="21" xfId="0" applyFont="true" applyBorder="true" applyAlignment="true" applyProtection="true">
      <alignment horizontal="general" vertical="center" textRotation="0" wrapText="false" indent="0" shrinkToFit="false"/>
      <protection locked="true" hidden="true"/>
    </xf>
    <xf numFmtId="164" fontId="49" fillId="0" borderId="5" xfId="0" applyFont="true" applyBorder="true" applyAlignment="true" applyProtection="true">
      <alignment horizontal="left" vertical="center" textRotation="0" wrapText="false" indent="0" shrinkToFit="false"/>
      <protection locked="true" hidden="true"/>
    </xf>
    <xf numFmtId="166" fontId="50" fillId="0" borderId="21" xfId="0" applyFont="true" applyBorder="true" applyAlignment="true" applyProtection="true">
      <alignment horizontal="center" vertical="center" textRotation="0" wrapText="false" indent="0" shrinkToFit="false"/>
      <protection locked="true" hidden="true"/>
    </xf>
    <xf numFmtId="164" fontId="39" fillId="0" borderId="6" xfId="0" applyFont="true" applyBorder="true" applyAlignment="true" applyProtection="true">
      <alignment horizontal="left" vertical="center" textRotation="0" wrapText="false" indent="0" shrinkToFit="false"/>
      <protection locked="true" hidden="true"/>
    </xf>
    <xf numFmtId="164" fontId="39" fillId="0" borderId="14" xfId="0" applyFont="true" applyBorder="true" applyAlignment="true" applyProtection="true">
      <alignment horizontal="general" vertical="center" textRotation="0" wrapText="false" indent="0" shrinkToFit="false"/>
      <protection locked="true" hidden="true"/>
    </xf>
    <xf numFmtId="169" fontId="15" fillId="0" borderId="14" xfId="0" applyFont="true" applyBorder="true" applyAlignment="true" applyProtection="true">
      <alignment horizontal="center" vertical="center" textRotation="0" wrapText="false" indent="0" shrinkToFit="false"/>
      <protection locked="true" hidden="true"/>
    </xf>
    <xf numFmtId="168" fontId="19" fillId="0" borderId="15" xfId="0" applyFont="true" applyBorder="true" applyAlignment="true" applyProtection="true">
      <alignment horizontal="right" vertical="center" textRotation="0" wrapText="false" indent="0" shrinkToFit="false"/>
      <protection locked="true" hidden="true"/>
    </xf>
    <xf numFmtId="171" fontId="22" fillId="0" borderId="7" xfId="0" applyFont="true" applyBorder="true" applyAlignment="true" applyProtection="true">
      <alignment horizontal="general" vertical="center" textRotation="0" wrapText="false" indent="0" shrinkToFit="false"/>
      <protection locked="true" hidden="true"/>
    </xf>
    <xf numFmtId="164" fontId="39" fillId="0" borderId="6" xfId="0" applyFont="true" applyBorder="true" applyAlignment="true" applyProtection="true">
      <alignment horizontal="left" vertical="top" textRotation="0" wrapText="true" indent="0" shrinkToFit="false"/>
      <protection locked="true" hidden="true"/>
    </xf>
    <xf numFmtId="164" fontId="39" fillId="0" borderId="6" xfId="0" applyFont="true" applyBorder="true" applyAlignment="true" applyProtection="true">
      <alignment horizontal="center" vertical="center" textRotation="90" wrapText="false" indent="0" shrinkToFit="false"/>
      <protection locked="true" hidden="true"/>
    </xf>
    <xf numFmtId="164" fontId="39" fillId="0" borderId="21" xfId="0" applyFont="true" applyBorder="true" applyAlignment="true" applyProtection="true">
      <alignment horizontal="center" vertical="center" textRotation="90" wrapText="false" indent="0" shrinkToFit="false"/>
      <protection locked="true" hidden="true"/>
    </xf>
    <xf numFmtId="171" fontId="19" fillId="0" borderId="7" xfId="0" applyFont="true" applyBorder="true" applyAlignment="true" applyProtection="true">
      <alignment horizontal="general" vertical="center" textRotation="0" wrapText="false" indent="0" shrinkToFit="false"/>
      <protection locked="true" hidden="true"/>
    </xf>
    <xf numFmtId="164" fontId="39" fillId="0" borderId="51" xfId="0" applyFont="true" applyBorder="true" applyAlignment="true" applyProtection="true">
      <alignment horizontal="left" vertical="top" textRotation="0" wrapText="true" indent="0" shrinkToFit="false"/>
      <protection locked="true" hidden="true"/>
    </xf>
    <xf numFmtId="164" fontId="39" fillId="0" borderId="49" xfId="0" applyFont="true" applyBorder="true" applyAlignment="true" applyProtection="true">
      <alignment horizontal="left" vertical="top" textRotation="0" wrapText="true" indent="0" shrinkToFit="false"/>
      <protection locked="true" hidden="true"/>
    </xf>
    <xf numFmtId="164" fontId="39" fillId="0" borderId="52" xfId="0" applyFont="true" applyBorder="true" applyAlignment="true" applyProtection="true">
      <alignment horizontal="left" vertical="top" textRotation="0" wrapText="true" indent="0" shrinkToFit="false"/>
      <protection locked="true" hidden="true"/>
    </xf>
    <xf numFmtId="164" fontId="39" fillId="0" borderId="6" xfId="0" applyFont="true" applyBorder="true" applyAlignment="true" applyProtection="true">
      <alignment horizontal="center" vertical="center" textRotation="90" wrapText="true" indent="0" shrinkToFit="false"/>
      <protection locked="true" hidden="true"/>
    </xf>
    <xf numFmtId="164" fontId="39" fillId="0" borderId="21" xfId="0" applyFont="true" applyBorder="true" applyAlignment="true" applyProtection="true">
      <alignment horizontal="general" vertical="center" textRotation="0" wrapText="true" indent="0" shrinkToFit="false"/>
      <protection locked="true" hidden="true"/>
    </xf>
    <xf numFmtId="164" fontId="39" fillId="0" borderId="57" xfId="0" applyFont="true" applyBorder="true" applyAlignment="true" applyProtection="true">
      <alignment horizontal="general" vertical="center" textRotation="0" wrapText="false" indent="0" shrinkToFit="false"/>
      <protection locked="true" hidden="true"/>
    </xf>
    <xf numFmtId="169" fontId="15" fillId="0" borderId="32" xfId="0" applyFont="true" applyBorder="true" applyAlignment="true" applyProtection="true">
      <alignment horizontal="center" vertical="center" textRotation="0" wrapText="false" indent="0" shrinkToFit="false"/>
      <protection locked="true" hidden="true"/>
    </xf>
    <xf numFmtId="164" fontId="39" fillId="0" borderId="21" xfId="0" applyFont="true" applyBorder="true" applyAlignment="true" applyProtection="true">
      <alignment horizontal="left" vertical="center" textRotation="0" wrapText="false" indent="0" shrinkToFit="false"/>
      <protection locked="true" hidden="true"/>
    </xf>
    <xf numFmtId="164" fontId="39" fillId="0" borderId="13" xfId="0" applyFont="true" applyBorder="true" applyAlignment="true" applyProtection="true">
      <alignment horizontal="left" vertical="top" textRotation="0" wrapText="true" indent="0" shrinkToFit="false"/>
      <protection locked="true" hidden="true"/>
    </xf>
    <xf numFmtId="166" fontId="19" fillId="0" borderId="7" xfId="0" applyFont="true" applyBorder="true" applyAlignment="true" applyProtection="true">
      <alignment horizontal="right" vertical="center" textRotation="0" wrapText="false" indent="0" shrinkToFit="false"/>
      <protection locked="true" hidden="true"/>
    </xf>
    <xf numFmtId="164" fontId="39" fillId="0" borderId="57" xfId="0" applyFont="true" applyBorder="true" applyAlignment="true" applyProtection="true">
      <alignment horizontal="left" vertical="center" textRotation="0" wrapText="true" indent="0" shrinkToFit="false"/>
      <protection locked="true" hidden="true"/>
    </xf>
    <xf numFmtId="164" fontId="50" fillId="0" borderId="57" xfId="0" applyFont="true" applyBorder="true" applyAlignment="true" applyProtection="true">
      <alignment horizontal="general" vertical="center" textRotation="0" wrapText="true" indent="0" shrinkToFit="false"/>
      <protection locked="true" hidden="true"/>
    </xf>
    <xf numFmtId="164" fontId="35" fillId="0" borderId="8" xfId="0" applyFont="true" applyBorder="true" applyAlignment="true" applyProtection="true">
      <alignment horizontal="center" vertical="center" textRotation="0" wrapText="true" indent="0" shrinkToFit="false"/>
      <protection locked="true" hidden="true"/>
    </xf>
    <xf numFmtId="164" fontId="39" fillId="0" borderId="30" xfId="0" applyFont="true" applyBorder="true" applyAlignment="true" applyProtection="true">
      <alignment horizontal="general" vertical="center" textRotation="0" wrapText="false" indent="0" shrinkToFit="false"/>
      <protection locked="true" hidden="true"/>
    </xf>
    <xf numFmtId="164" fontId="39" fillId="0" borderId="31" xfId="0" applyFont="true" applyBorder="true" applyAlignment="true" applyProtection="true">
      <alignment horizontal="general" vertical="center" textRotation="0" wrapText="false" indent="0" shrinkToFit="false"/>
      <protection locked="true" hidden="true"/>
    </xf>
    <xf numFmtId="168" fontId="19" fillId="0" borderId="9" xfId="0" applyFont="true" applyBorder="true" applyAlignment="true" applyProtection="true">
      <alignment horizontal="right" vertical="center" textRotation="0" wrapText="false" indent="0" shrinkToFit="false"/>
      <protection locked="true" hidden="true"/>
    </xf>
    <xf numFmtId="164" fontId="39" fillId="0" borderId="8" xfId="0" applyFont="true" applyBorder="true" applyAlignment="false" applyProtection="true">
      <alignment horizontal="general" vertical="bottom" textRotation="0" wrapText="false" indent="0" shrinkToFit="false"/>
      <protection locked="true" hidden="true"/>
    </xf>
    <xf numFmtId="166" fontId="19" fillId="0" borderId="9" xfId="0" applyFont="true" applyBorder="true" applyAlignment="true" applyProtection="true">
      <alignment horizontal="right" vertical="center" textRotation="0" wrapText="false" indent="0" shrinkToFit="false"/>
      <protection locked="true" hidden="true"/>
    </xf>
    <xf numFmtId="164" fontId="36" fillId="0" borderId="16" xfId="0" applyFont="true" applyBorder="true" applyAlignment="true" applyProtection="true">
      <alignment horizontal="general" vertical="center" textRotation="0" wrapText="false" indent="0" shrinkToFit="false"/>
      <protection locked="true" hidden="true"/>
    </xf>
    <xf numFmtId="164" fontId="15" fillId="0" borderId="16" xfId="0" applyFont="true" applyBorder="true" applyAlignment="true" applyProtection="true">
      <alignment horizontal="center" vertical="center" textRotation="0" wrapText="false" indent="0" shrinkToFit="false"/>
      <protection locked="true" hidden="true"/>
    </xf>
    <xf numFmtId="164" fontId="49" fillId="0" borderId="11" xfId="0" applyFont="true" applyBorder="true" applyAlignment="true" applyProtection="true">
      <alignment horizontal="general" vertical="center" textRotation="0" wrapText="false" indent="0" shrinkToFit="false"/>
      <protection locked="true" hidden="true"/>
    </xf>
    <xf numFmtId="164" fontId="15" fillId="0" borderId="16" xfId="0" applyFont="true" applyBorder="true" applyAlignment="false" applyProtection="true">
      <alignment horizontal="general" vertical="bottom" textRotation="0" wrapText="false" indent="0" shrinkToFit="false"/>
      <protection locked="true" hidden="true"/>
    </xf>
    <xf numFmtId="170" fontId="17" fillId="0" borderId="16" xfId="0" applyFont="true" applyBorder="true" applyAlignment="false" applyProtection="true">
      <alignment horizontal="general" vertical="bottom" textRotation="0" wrapText="false" indent="0" shrinkToFit="false"/>
      <protection locked="true" hidden="true"/>
    </xf>
    <xf numFmtId="164" fontId="65" fillId="0" borderId="1" xfId="0" applyFont="true" applyBorder="true" applyAlignment="true" applyProtection="true">
      <alignment horizontal="right" vertical="bottom" textRotation="0" wrapText="false" indent="0" shrinkToFit="false"/>
      <protection locked="true" hidden="true"/>
    </xf>
    <xf numFmtId="164" fontId="33" fillId="0" borderId="5" xfId="0" applyFont="true" applyBorder="true" applyAlignment="true" applyProtection="true">
      <alignment horizontal="left" vertical="center" textRotation="0" wrapText="false" indent="0" shrinkToFit="false"/>
      <protection locked="true" hidden="true"/>
    </xf>
    <xf numFmtId="164" fontId="34" fillId="0" borderId="58" xfId="0" applyFont="true" applyBorder="true" applyAlignment="true" applyProtection="true">
      <alignment horizontal="center" vertical="center" textRotation="0" wrapText="false" indent="0" shrinkToFit="false"/>
      <protection locked="true" hidden="true"/>
    </xf>
    <xf numFmtId="164" fontId="50" fillId="0" borderId="12" xfId="0" applyFont="true" applyBorder="true" applyAlignment="true" applyProtection="true">
      <alignment horizontal="center" vertical="center" textRotation="0" wrapText="true" indent="0" shrinkToFit="false"/>
      <protection locked="true" hidden="true"/>
    </xf>
    <xf numFmtId="164" fontId="50" fillId="0" borderId="40" xfId="0" applyFont="true" applyBorder="true" applyAlignment="true" applyProtection="true">
      <alignment horizontal="center" vertical="center" textRotation="0" wrapText="true" indent="0" shrinkToFit="false"/>
      <protection locked="true" hidden="true"/>
    </xf>
    <xf numFmtId="164" fontId="50" fillId="0" borderId="3" xfId="0" applyFont="true" applyBorder="true" applyAlignment="true" applyProtection="true">
      <alignment horizontal="center" vertical="center" textRotation="0" wrapText="true" indent="0" shrinkToFit="false"/>
      <protection locked="true" hidden="true"/>
    </xf>
    <xf numFmtId="164" fontId="50" fillId="0" borderId="56" xfId="0" applyFont="true" applyBorder="true" applyAlignment="true" applyProtection="true">
      <alignment horizontal="center" vertical="center" textRotation="0" wrapText="false" indent="0" shrinkToFit="false"/>
      <protection locked="true" hidden="true"/>
    </xf>
    <xf numFmtId="165" fontId="34" fillId="0" borderId="21" xfId="0" applyFont="true" applyBorder="true" applyAlignment="true" applyProtection="true">
      <alignment horizontal="center" vertical="center" textRotation="0" wrapText="false" indent="0" shrinkToFit="false"/>
      <protection locked="true" hidden="true"/>
    </xf>
    <xf numFmtId="164" fontId="50" fillId="0" borderId="29" xfId="0" applyFont="true" applyBorder="true" applyAlignment="true" applyProtection="true">
      <alignment horizontal="center" vertical="center" textRotation="0" wrapText="true" indent="0" shrinkToFit="false"/>
      <protection locked="true" hidden="true"/>
    </xf>
    <xf numFmtId="169" fontId="15" fillId="0" borderId="56" xfId="0" applyFont="true" applyBorder="true" applyAlignment="true" applyProtection="true">
      <alignment horizontal="center" vertical="center" textRotation="0" wrapText="false" indent="0" shrinkToFit="false"/>
      <protection locked="true" hidden="true"/>
    </xf>
    <xf numFmtId="164" fontId="22" fillId="0" borderId="21" xfId="0" applyFont="true" applyBorder="true" applyAlignment="true" applyProtection="true">
      <alignment horizontal="center" vertical="center" textRotation="0" wrapText="false" indent="0" shrinkToFit="false"/>
      <protection locked="true" hidden="true"/>
    </xf>
    <xf numFmtId="164" fontId="19" fillId="0" borderId="21" xfId="0" applyFont="true" applyBorder="true" applyAlignment="true" applyProtection="true">
      <alignment horizontal="center" vertical="center" textRotation="0" wrapText="false" indent="0" shrinkToFit="false"/>
      <protection locked="true" hidden="true"/>
    </xf>
    <xf numFmtId="165" fontId="19" fillId="0" borderId="7" xfId="0" applyFont="true" applyBorder="true" applyAlignment="true" applyProtection="true">
      <alignment horizontal="center" vertical="center" textRotation="0" wrapText="false" indent="0" shrinkToFit="false"/>
      <protection locked="true" hidden="true"/>
    </xf>
    <xf numFmtId="169" fontId="31" fillId="0" borderId="56" xfId="0" applyFont="true" applyBorder="true" applyAlignment="true" applyProtection="true">
      <alignment horizontal="center" vertical="center" textRotation="0" wrapText="false" indent="0" shrinkToFit="false"/>
      <protection locked="true" hidden="true"/>
    </xf>
    <xf numFmtId="165" fontId="22" fillId="0" borderId="21" xfId="0" applyFont="true" applyBorder="true" applyAlignment="true" applyProtection="true">
      <alignment horizontal="center" vertical="center" textRotation="0" wrapText="false" indent="0" shrinkToFit="false"/>
      <protection locked="true" hidden="true"/>
    </xf>
    <xf numFmtId="164" fontId="19" fillId="0" borderId="29" xfId="0" applyFont="true" applyBorder="true" applyAlignment="true" applyProtection="true">
      <alignment horizontal="center" vertical="center" textRotation="0" wrapText="false" indent="0" shrinkToFit="false"/>
      <protection locked="true" hidden="true"/>
    </xf>
    <xf numFmtId="168" fontId="19" fillId="0" borderId="21" xfId="0" applyFont="true" applyBorder="true" applyAlignment="true" applyProtection="true">
      <alignment horizontal="center" vertical="center" textRotation="0" wrapText="false" indent="0" shrinkToFit="false"/>
      <protection locked="true" hidden="true"/>
    </xf>
    <xf numFmtId="168" fontId="19" fillId="0" borderId="7" xfId="0" applyFont="true" applyBorder="true" applyAlignment="true" applyProtection="true">
      <alignment horizontal="center" vertical="center" textRotation="0" wrapText="false" indent="0" shrinkToFit="false"/>
      <protection locked="true" hidden="true"/>
    </xf>
    <xf numFmtId="169" fontId="31" fillId="0" borderId="59" xfId="0" applyFont="true" applyBorder="true" applyAlignment="true" applyProtection="true">
      <alignment horizontal="center" vertical="center" textRotation="0" wrapText="false" indent="0" shrinkToFit="false"/>
      <protection locked="true" hidden="true"/>
    </xf>
    <xf numFmtId="165" fontId="22" fillId="0" borderId="24" xfId="0" applyFont="true" applyBorder="true" applyAlignment="true" applyProtection="true">
      <alignment horizontal="center" vertical="center" textRotation="0" wrapText="false" indent="0" shrinkToFit="false"/>
      <protection locked="true" hidden="true"/>
    </xf>
    <xf numFmtId="164" fontId="19" fillId="0" borderId="60" xfId="0" applyFont="true" applyBorder="true" applyAlignment="true" applyProtection="true">
      <alignment horizontal="center" vertical="center" textRotation="0" wrapText="false" indent="0" shrinkToFit="false"/>
      <protection locked="true" hidden="true"/>
    </xf>
    <xf numFmtId="164" fontId="19" fillId="0" borderId="24" xfId="0" applyFont="true" applyBorder="true" applyAlignment="true" applyProtection="true">
      <alignment horizontal="center" vertical="center" textRotation="0" wrapText="false" indent="0" shrinkToFit="false"/>
      <protection locked="true" hidden="true"/>
    </xf>
    <xf numFmtId="168" fontId="19" fillId="0" borderId="9" xfId="0" applyFont="true" applyBorder="true" applyAlignment="true" applyProtection="true">
      <alignment horizontal="center" vertical="center" textRotation="0" wrapText="false" indent="0" shrinkToFit="false"/>
      <protection locked="true" hidden="true"/>
    </xf>
    <xf numFmtId="164" fontId="34" fillId="0" borderId="0" xfId="0" applyFont="true" applyBorder="true" applyAlignment="true" applyProtection="true">
      <alignment horizontal="left" vertical="center" textRotation="0" wrapText="true" indent="0" shrinkToFit="false"/>
      <protection locked="true" hidden="true"/>
    </xf>
    <xf numFmtId="165" fontId="31" fillId="0" borderId="0" xfId="0" applyFont="true" applyBorder="false" applyAlignment="true" applyProtection="true">
      <alignment horizontal="center" vertical="center" textRotation="0" wrapText="false" indent="0" shrinkToFit="false"/>
      <protection locked="true" hidden="true"/>
    </xf>
    <xf numFmtId="166" fontId="22" fillId="0" borderId="0" xfId="0" applyFont="true" applyBorder="true" applyAlignment="true" applyProtection="true">
      <alignment horizontal="center" vertical="center" textRotation="0" wrapText="false" indent="0" shrinkToFit="false"/>
      <protection locked="true" hidden="true"/>
    </xf>
    <xf numFmtId="166" fontId="19" fillId="0" borderId="0" xfId="0" applyFont="true" applyBorder="true" applyAlignment="true" applyProtection="true">
      <alignment horizontal="center" vertical="center" textRotation="0" wrapText="false" indent="0" shrinkToFit="false"/>
      <protection locked="true" hidden="true"/>
    </xf>
    <xf numFmtId="168" fontId="19" fillId="0" borderId="16" xfId="0" applyFont="true" applyBorder="true" applyAlignment="true" applyProtection="true">
      <alignment horizontal="center" vertical="center" textRotation="0" wrapText="false" indent="0" shrinkToFit="false"/>
      <protection locked="true" hidden="true"/>
    </xf>
    <xf numFmtId="168" fontId="19" fillId="0" borderId="0" xfId="0" applyFont="true" applyBorder="true" applyAlignment="true" applyProtection="true">
      <alignment horizontal="center" vertical="center" textRotation="0" wrapText="false" indent="0" shrinkToFit="false"/>
      <protection locked="true" hidden="true"/>
    </xf>
    <xf numFmtId="168" fontId="19" fillId="0" borderId="0" xfId="0" applyFont="true" applyBorder="false" applyAlignment="true" applyProtection="true">
      <alignment horizontal="center" vertical="center" textRotation="0" wrapText="false" indent="0" shrinkToFit="false"/>
      <protection locked="true" hidden="true"/>
    </xf>
    <xf numFmtId="164" fontId="0" fillId="0" borderId="49" xfId="0" applyFont="true" applyBorder="true" applyAlignment="true" applyProtection="true">
      <alignment horizontal="left" vertical="center" textRotation="0" wrapText="true" indent="0" shrinkToFit="false"/>
      <protection locked="true" hidden="true"/>
    </xf>
    <xf numFmtId="164" fontId="67" fillId="0" borderId="0" xfId="0" applyFont="true" applyBorder="true" applyAlignment="true" applyProtection="true">
      <alignment horizontal="general" vertical="center" textRotation="0" wrapText="true" indent="0" shrinkToFit="false"/>
      <protection locked="true" hidden="true"/>
    </xf>
    <xf numFmtId="164" fontId="67" fillId="0" borderId="0" xfId="0" applyFont="true" applyBorder="true" applyAlignment="true" applyProtection="true">
      <alignment horizontal="general" vertical="center" textRotation="0" wrapText="false" indent="0" shrinkToFit="false"/>
      <protection locked="true" hidden="true"/>
    </xf>
    <xf numFmtId="164" fontId="55" fillId="0" borderId="0" xfId="0" applyFont="true" applyBorder="true" applyAlignment="true" applyProtection="true">
      <alignment horizontal="general" vertical="center" textRotation="0" wrapText="true" indent="0" shrinkToFit="false"/>
      <protection locked="true" hidden="true"/>
    </xf>
    <xf numFmtId="164" fontId="55" fillId="0" borderId="0" xfId="0" applyFont="true" applyBorder="false" applyAlignment="true" applyProtection="true">
      <alignment horizontal="general" vertical="center" textRotation="0" wrapText="true" indent="0" shrinkToFit="false"/>
      <protection locked="true" hidden="true"/>
    </xf>
    <xf numFmtId="164" fontId="55" fillId="0" borderId="0" xfId="0" applyFont="true" applyBorder="false" applyAlignment="false" applyProtection="true">
      <alignment horizontal="general" vertical="bottom" textRotation="0" wrapText="false" indent="0" shrinkToFit="false"/>
      <protection locked="true" hidden="true"/>
    </xf>
    <xf numFmtId="164" fontId="68" fillId="0" borderId="0" xfId="0" applyFont="true" applyBorder="true" applyAlignment="true" applyProtection="true">
      <alignment horizontal="left" vertical="bottom" textRotation="0" wrapText="false" indent="0" shrinkToFit="false"/>
      <protection locked="true" hidden="true"/>
    </xf>
    <xf numFmtId="164" fontId="69" fillId="0" borderId="0" xfId="0" applyFont="true" applyBorder="false" applyAlignment="true" applyProtection="true">
      <alignment horizontal="left" vertical="center" textRotation="0" wrapText="true" indent="0" shrinkToFit="false"/>
      <protection locked="true" hidden="true"/>
    </xf>
    <xf numFmtId="164" fontId="65" fillId="0" borderId="0" xfId="0" applyFont="true" applyBorder="false" applyAlignment="false" applyProtection="true">
      <alignment horizontal="general" vertical="bottom" textRotation="0" wrapText="false" indent="0" shrinkToFit="false"/>
      <protection locked="true" hidden="true"/>
    </xf>
    <xf numFmtId="164" fontId="31" fillId="0" borderId="17" xfId="0" applyFont="true" applyBorder="true" applyAlignment="true" applyProtection="true">
      <alignment horizontal="left" vertical="center" textRotation="0" wrapText="false" indent="0" shrinkToFit="false"/>
      <protection locked="true" hidden="true"/>
    </xf>
    <xf numFmtId="164" fontId="31" fillId="0" borderId="17" xfId="0" applyFont="true" applyBorder="true" applyAlignment="true" applyProtection="true">
      <alignment horizontal="left" vertical="top" textRotation="0" wrapText="false" indent="0" shrinkToFit="false"/>
      <protection locked="true" hidden="true"/>
    </xf>
    <xf numFmtId="172" fontId="70" fillId="0" borderId="37" xfId="0" applyFont="true" applyBorder="true" applyAlignment="true" applyProtection="true">
      <alignment horizontal="center" vertical="center" textRotation="0" wrapText="false" indent="0" shrinkToFit="false"/>
      <protection locked="false" hidden="false"/>
    </xf>
    <xf numFmtId="164" fontId="31" fillId="0" borderId="37" xfId="0" applyFont="true" applyBorder="true" applyAlignment="true" applyProtection="true">
      <alignment horizontal="left" vertical="top" textRotation="0" wrapText="false" indent="0" shrinkToFit="false"/>
      <protection locked="false" hidden="false"/>
    </xf>
    <xf numFmtId="164" fontId="31" fillId="0" borderId="35" xfId="0" applyFont="true" applyBorder="true" applyAlignment="true" applyProtection="true">
      <alignment horizontal="left" vertical="center" textRotation="0" wrapText="true" indent="0" shrinkToFit="false"/>
      <protection locked="true" hidden="true"/>
    </xf>
    <xf numFmtId="164" fontId="35" fillId="0" borderId="25" xfId="0" applyFont="true" applyBorder="true" applyAlignment="false" applyProtection="true">
      <alignment horizontal="general" vertical="bottom" textRotation="0" wrapText="false" indent="0" shrinkToFit="false"/>
      <protection locked="true" hidden="true"/>
    </xf>
    <xf numFmtId="164" fontId="17" fillId="0" borderId="25" xfId="0" applyFont="true" applyBorder="true" applyAlignment="true" applyProtection="true">
      <alignment horizontal="left" vertical="center" textRotation="0" wrapText="false" indent="0" shrinkToFit="false"/>
      <protection locked="false" hidden="false"/>
    </xf>
    <xf numFmtId="164" fontId="0" fillId="0" borderId="38" xfId="0" applyFont="false" applyBorder="true" applyAlignment="false" applyProtection="true">
      <alignment horizontal="general" vertical="bottom" textRotation="0" wrapText="false" indent="0" shrinkToFit="false"/>
      <protection locked="true" hidden="true"/>
    </xf>
    <xf numFmtId="164" fontId="31" fillId="0" borderId="47" xfId="0" applyFont="true" applyBorder="true" applyAlignment="true" applyProtection="true">
      <alignment horizontal="left" vertical="top" textRotation="0" wrapText="true" indent="0" shrinkToFit="false"/>
      <protection locked="true" hidden="true"/>
    </xf>
    <xf numFmtId="164" fontId="19" fillId="0" borderId="61" xfId="0" applyFont="true" applyBorder="true" applyAlignment="false" applyProtection="true">
      <alignment horizontal="general" vertical="bottom" textRotation="0" wrapText="false" indent="0" shrinkToFit="false"/>
      <protection locked="false" hidden="false"/>
    </xf>
    <xf numFmtId="164" fontId="31" fillId="0" borderId="47" xfId="0" applyFont="true" applyBorder="true" applyAlignment="true" applyProtection="true">
      <alignment horizontal="left" vertical="center" textRotation="0" wrapText="false" indent="0" shrinkToFit="false"/>
      <protection locked="true" hidden="true"/>
    </xf>
    <xf numFmtId="164" fontId="26" fillId="0" borderId="61" xfId="20" applyFont="true" applyBorder="true" applyAlignment="true" applyProtection="true">
      <alignment horizontal="left" vertical="center" textRotation="0" wrapText="false" indent="0" shrinkToFit="false"/>
      <protection locked="fals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71" fillId="0" borderId="62" xfId="0" applyFont="true" applyBorder="true" applyAlignment="true" applyProtection="true">
      <alignment horizontal="center" vertical="bottom" textRotation="0" wrapText="false" indent="0" shrinkToFit="false"/>
      <protection locked="true" hidden="true"/>
    </xf>
    <xf numFmtId="164" fontId="11" fillId="0" borderId="62" xfId="0" applyFont="true" applyBorder="true" applyAlignment="false" applyProtection="true">
      <alignment horizontal="general" vertical="bottom" textRotation="0" wrapText="false" indent="0" shrinkToFit="false"/>
      <protection locked="true" hidden="true"/>
    </xf>
    <xf numFmtId="164" fontId="18" fillId="0" borderId="62" xfId="0" applyFont="true" applyBorder="true" applyAlignment="false" applyProtection="true">
      <alignment horizontal="general" vertical="bottom" textRotation="0" wrapText="false" indent="0" shrinkToFit="false"/>
      <protection locked="true" hidden="true"/>
    </xf>
    <xf numFmtId="164" fontId="0" fillId="0" borderId="0" xfId="0" applyFont="false" applyBorder="tru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true">
      <alignment horizontal="general" vertical="bottom" textRotation="0" wrapText="false" indent="0" shrinkToFit="false"/>
      <protection locked="true" hidden="true"/>
    </xf>
    <xf numFmtId="164" fontId="0" fillId="0" borderId="62" xfId="0" applyFont="true" applyBorder="true" applyAlignment="false" applyProtection="true">
      <alignment horizontal="general" vertical="bottom" textRotation="0" wrapText="false" indent="0" shrinkToFit="false"/>
      <protection locked="true" hidden="true"/>
    </xf>
    <xf numFmtId="165" fontId="0" fillId="0" borderId="0" xfId="0" applyFont="false" applyBorder="true" applyAlignment="true" applyProtection="true">
      <alignment horizontal="left" vertical="center" textRotation="0" wrapText="false" indent="0" shrinkToFit="false"/>
      <protection locked="true" hidden="true"/>
    </xf>
    <xf numFmtId="166" fontId="0" fillId="0" borderId="0" xfId="0" applyFont="false" applyBorder="false" applyAlignment="true" applyProtection="true">
      <alignment horizontal="left" vertical="center" textRotation="0" wrapText="false" indent="0" shrinkToFit="false"/>
      <protection locked="true" hidden="true"/>
    </xf>
    <xf numFmtId="166" fontId="0" fillId="0" borderId="0" xfId="0" applyFont="false" applyBorder="false" applyAlignment="true" applyProtection="true">
      <alignment horizontal="general" vertical="center" textRotation="0" wrapText="false" indent="0" shrinkToFit="false"/>
      <protection locked="true" hidden="true"/>
    </xf>
    <xf numFmtId="164" fontId="0" fillId="0" borderId="49" xfId="0" applyFont="false" applyBorder="true" applyAlignment="false" applyProtection="true">
      <alignment horizontal="general" vertical="bottom" textRotation="0" wrapText="false" indent="0" shrinkToFit="false"/>
      <protection locked="true" hidden="true"/>
    </xf>
    <xf numFmtId="164" fontId="11" fillId="0" borderId="49" xfId="0" applyFont="true" applyBorder="true" applyAlignment="false" applyProtection="true">
      <alignment horizontal="general" vertical="bottom" textRotation="0" wrapText="false" indent="0" shrinkToFit="false"/>
      <protection locked="true" hidden="true"/>
    </xf>
    <xf numFmtId="164" fontId="0" fillId="0" borderId="63" xfId="0" applyFont="true" applyBorder="true" applyAlignment="false" applyProtection="true">
      <alignment horizontal="general" vertical="bottom" textRotation="0" wrapText="false" indent="0" shrinkToFit="false"/>
      <protection locked="true" hidden="true"/>
    </xf>
    <xf numFmtId="169" fontId="11" fillId="0" borderId="64" xfId="0" applyFont="true" applyBorder="true" applyAlignment="true" applyProtection="true">
      <alignment horizontal="center" vertical="center" textRotation="0" wrapText="false" indent="0" shrinkToFit="false"/>
      <protection locked="true" hidden="true"/>
    </xf>
    <xf numFmtId="164" fontId="0" fillId="0" borderId="65" xfId="0" applyFont="true" applyBorder="true" applyAlignment="false" applyProtection="true">
      <alignment horizontal="general" vertical="bottom" textRotation="0" wrapText="false" indent="0" shrinkToFit="false"/>
      <protection locked="true" hidden="true"/>
    </xf>
    <xf numFmtId="164" fontId="0" fillId="0" borderId="66" xfId="0" applyFont="false" applyBorder="true" applyAlignment="false" applyProtection="true">
      <alignment horizontal="general" vertical="bottom" textRotation="0" wrapText="false" indent="0" shrinkToFit="false"/>
      <protection locked="true" hidden="true"/>
    </xf>
    <xf numFmtId="169" fontId="11" fillId="0" borderId="67" xfId="0" applyFont="true" applyBorder="true" applyAlignment="true" applyProtection="true">
      <alignment horizontal="center" vertical="center" textRotation="0" wrapText="false" indent="0" shrinkToFit="false"/>
      <protection locked="true" hidden="true"/>
    </xf>
    <xf numFmtId="164" fontId="0" fillId="0" borderId="68" xfId="0" applyFont="true" applyBorder="true" applyAlignment="false" applyProtection="true">
      <alignment horizontal="general" vertical="bottom" textRotation="0" wrapText="false" indent="0" shrinkToFit="false"/>
      <protection locked="true" hidden="true"/>
    </xf>
    <xf numFmtId="164" fontId="0" fillId="0" borderId="69" xfId="0" applyFont="true" applyBorder="true" applyAlignment="false" applyProtection="true">
      <alignment horizontal="general" vertical="bottom" textRotation="0" wrapText="false" indent="0" shrinkToFit="false"/>
      <protection locked="true" hidden="true"/>
    </xf>
    <xf numFmtId="169" fontId="11" fillId="0" borderId="69" xfId="0" applyFont="true" applyBorder="true" applyAlignment="true" applyProtection="true">
      <alignment horizontal="center" vertical="center" textRotation="0" wrapText="false" indent="0" shrinkToFit="false"/>
      <protection locked="true" hidden="true"/>
    </xf>
    <xf numFmtId="164" fontId="0" fillId="0" borderId="70" xfId="0" applyFont="true" applyBorder="true" applyAlignment="false" applyProtection="true">
      <alignment horizontal="general" vertical="bottom" textRotation="0" wrapText="false" indent="0" shrinkToFit="false"/>
      <protection locked="true" hidden="true"/>
    </xf>
    <xf numFmtId="168" fontId="0" fillId="0" borderId="0" xfId="0" applyFont="false" applyBorder="false" applyAlignment="true" applyProtection="true">
      <alignment horizontal="general" vertical="center" textRotation="0" wrapText="false" indent="0" shrinkToFit="false"/>
      <protection locked="true" hidden="true"/>
    </xf>
    <xf numFmtId="164" fontId="10" fillId="0" borderId="0" xfId="0" applyFont="true" applyBorder="false" applyAlignment="false" applyProtection="false">
      <alignment horizontal="general" vertical="bottom" textRotation="0" wrapText="false" indent="0" shrinkToFit="false"/>
      <protection locked="true" hidden="false"/>
    </xf>
    <xf numFmtId="164" fontId="0" fillId="0" borderId="71" xfId="0" applyFont="false" applyBorder="true" applyAlignment="false" applyProtection="true">
      <alignment horizontal="general" vertical="bottom" textRotation="0" wrapText="false" indent="0" shrinkToFit="false"/>
      <protection locked="true" hidden="true"/>
    </xf>
    <xf numFmtId="169" fontId="11" fillId="0" borderId="71" xfId="0" applyFont="true" applyBorder="true" applyAlignment="true" applyProtection="true">
      <alignment horizontal="center" vertical="center" textRotation="0" wrapText="false" indent="0" shrinkToFit="false"/>
      <protection locked="true" hidden="true"/>
    </xf>
    <xf numFmtId="164" fontId="0" fillId="0" borderId="72" xfId="0" applyFont="true" applyBorder="true" applyAlignment="false" applyProtection="true">
      <alignment horizontal="general" vertical="bottom" textRotation="0" wrapText="false" indent="0" shrinkToFit="false"/>
      <protection locked="true" hidden="true"/>
    </xf>
    <xf numFmtId="170" fontId="0" fillId="0" borderId="0" xfId="0" applyFont="false" applyBorder="false" applyAlignment="true" applyProtection="true">
      <alignment horizontal="general" vertical="center" textRotation="0" wrapText="false" indent="0" shrinkToFit="false"/>
      <protection locked="true" hidden="true"/>
    </xf>
    <xf numFmtId="171" fontId="0" fillId="0" borderId="0" xfId="0" applyFont="false" applyBorder="false" applyAlignment="true" applyProtection="true">
      <alignment horizontal="general" vertical="center" textRotation="0" wrapText="false" indent="0" shrinkToFit="false"/>
      <protection locked="true" hidden="tru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true"/>
    </xf>
    <xf numFmtId="164" fontId="0" fillId="0" borderId="0" xfId="0" applyFont="false" applyBorder="false" applyAlignment="true" applyProtection="true">
      <alignment horizontal="general" vertical="top" textRotation="0" wrapText="true" indent="0" shrinkToFit="false"/>
      <protection locked="true" hidden="true"/>
    </xf>
    <xf numFmtId="164" fontId="72" fillId="7" borderId="0" xfId="0" applyFont="true" applyBorder="false" applyAlignment="true" applyProtection="true">
      <alignment horizontal="left" vertical="center" textRotation="0" wrapText="false" indent="3" shrinkToFit="false"/>
      <protection locked="true" hidden="true"/>
    </xf>
    <xf numFmtId="164" fontId="0" fillId="7" borderId="0" xfId="0" applyFont="false" applyBorder="false" applyAlignment="true" applyProtection="true">
      <alignment horizontal="general" vertical="bottom" textRotation="0" wrapText="true" indent="0" shrinkToFit="false"/>
      <protection locked="true" hidden="true"/>
    </xf>
    <xf numFmtId="164" fontId="0" fillId="7" borderId="0" xfId="0" applyFont="false" applyBorder="false" applyAlignment="true" applyProtection="true">
      <alignment horizontal="general" vertical="top" textRotation="0" wrapText="true" indent="0" shrinkToFit="false"/>
      <protection locked="true" hidden="true"/>
    </xf>
    <xf numFmtId="164" fontId="0" fillId="0" borderId="0" xfId="0" applyFont="true" applyBorder="true" applyAlignment="true" applyProtection="true">
      <alignment horizontal="general" vertical="bottom" textRotation="0" wrapText="true" indent="0" shrinkToFit="false"/>
      <protection locked="true" hidden="true"/>
    </xf>
    <xf numFmtId="164" fontId="11" fillId="0" borderId="0" xfId="0" applyFont="true" applyBorder="false" applyAlignment="true" applyProtection="true">
      <alignment horizontal="left" vertical="center" textRotation="0" wrapText="false" indent="4" shrinkToFit="false"/>
      <protection locked="true" hidden="true"/>
    </xf>
    <xf numFmtId="164" fontId="6" fillId="0" borderId="0" xfId="20" applyFont="false" applyBorder="true" applyAlignment="true" applyProtection="true">
      <alignment horizontal="general" vertical="top" textRotation="0" wrapText="true" indent="0" shrinkToFit="false"/>
      <protection locked="true" hidden="true"/>
    </xf>
    <xf numFmtId="164" fontId="11" fillId="0" borderId="56" xfId="0" applyFont="true" applyBorder="true" applyAlignment="true" applyProtection="true">
      <alignment horizontal="left" vertical="center" textRotation="0" wrapText="false" indent="4" shrinkToFit="false"/>
      <protection locked="true" hidden="true"/>
    </xf>
    <xf numFmtId="164" fontId="11" fillId="0" borderId="56" xfId="0" applyFont="true" applyBorder="true" applyAlignment="true" applyProtection="true">
      <alignment horizontal="general" vertical="center" textRotation="0" wrapText="true" indent="0" shrinkToFit="false"/>
      <protection locked="true" hidden="true"/>
    </xf>
    <xf numFmtId="164" fontId="0" fillId="0" borderId="29" xfId="0" applyFont="true" applyBorder="true" applyAlignment="true" applyProtection="true">
      <alignment horizontal="justify" vertical="center" textRotation="0" wrapText="true" indent="0" shrinkToFit="false"/>
      <protection locked="true" hidden="true"/>
    </xf>
    <xf numFmtId="164" fontId="11" fillId="0" borderId="62" xfId="0" applyFont="true" applyBorder="true" applyAlignment="true" applyProtection="true">
      <alignment horizontal="left" vertical="center" textRotation="0" wrapText="false" indent="4" shrinkToFit="false"/>
      <protection locked="true" hidden="true"/>
    </xf>
    <xf numFmtId="164" fontId="11" fillId="0" borderId="62" xfId="0" applyFont="true" applyBorder="true" applyAlignment="true" applyProtection="true">
      <alignment horizontal="general" vertical="center" textRotation="0" wrapText="true" indent="0" shrinkToFit="false"/>
      <protection locked="true" hidden="true"/>
    </xf>
    <xf numFmtId="164" fontId="0" fillId="0" borderId="53" xfId="0" applyFont="true" applyBorder="true" applyAlignment="true" applyProtection="true">
      <alignment horizontal="general" vertical="top" textRotation="0" wrapText="true" indent="0" shrinkToFit="false"/>
      <protection locked="true" hidden="true"/>
    </xf>
    <xf numFmtId="164" fontId="11" fillId="0" borderId="0" xfId="0" applyFont="true" applyBorder="false" applyAlignment="true" applyProtection="true">
      <alignment horizontal="general" vertical="center" textRotation="0" wrapText="true" indent="0" shrinkToFit="false"/>
      <protection locked="true" hidden="true"/>
    </xf>
    <xf numFmtId="164" fontId="0" fillId="0" borderId="73" xfId="0" applyFont="true" applyBorder="true" applyAlignment="true" applyProtection="true">
      <alignment horizontal="general" vertical="top" textRotation="0" wrapText="true" indent="0" shrinkToFit="false"/>
      <protection locked="true" hidden="true"/>
    </xf>
    <xf numFmtId="164" fontId="11" fillId="0" borderId="49" xfId="0" applyFont="true" applyBorder="true" applyAlignment="true" applyProtection="true">
      <alignment horizontal="left" vertical="center" textRotation="0" wrapText="false" indent="4" shrinkToFit="false"/>
      <protection locked="true" hidden="true"/>
    </xf>
    <xf numFmtId="164" fontId="11" fillId="0" borderId="49" xfId="0" applyFont="true" applyBorder="true" applyAlignment="true" applyProtection="true">
      <alignment horizontal="general" vertical="center" textRotation="0" wrapText="true" indent="0" shrinkToFit="false"/>
      <protection locked="true" hidden="true"/>
    </xf>
    <xf numFmtId="164" fontId="73" fillId="0" borderId="74" xfId="20" applyFont="true" applyBorder="true" applyAlignment="true" applyProtection="true">
      <alignment horizontal="general" vertical="top" textRotation="0" wrapText="true" indent="0" shrinkToFit="false"/>
      <protection locked="true" hidden="true"/>
    </xf>
    <xf numFmtId="164" fontId="0" fillId="0" borderId="29" xfId="0" applyFont="true" applyBorder="true" applyAlignment="true" applyProtection="true">
      <alignment horizontal="justify" vertical="top" textRotation="0" wrapText="true" indent="0" shrinkToFit="false"/>
      <protection locked="true" hidden="true"/>
    </xf>
    <xf numFmtId="164" fontId="0" fillId="0" borderId="53" xfId="0" applyFont="true" applyBorder="true" applyAlignment="true" applyProtection="true">
      <alignment horizontal="justify" vertical="top" textRotation="0" wrapText="true" indent="0" shrinkToFit="false"/>
      <protection locked="true" hidden="true"/>
    </xf>
    <xf numFmtId="164" fontId="0" fillId="0" borderId="49" xfId="0" applyFont="false" applyBorder="true" applyAlignment="true" applyProtection="true">
      <alignment horizontal="general" vertical="bottom" textRotation="0" wrapText="true" indent="0" shrinkToFit="false"/>
      <protection locked="true" hidden="true"/>
    </xf>
    <xf numFmtId="164" fontId="11" fillId="0" borderId="74" xfId="0" applyFont="true" applyBorder="true" applyAlignment="true" applyProtection="true">
      <alignment horizontal="justify" vertical="top" textRotation="0" wrapText="tru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true" indent="0" shrinkToFit="false"/>
      <protection locked="true" hidden="true"/>
    </xf>
    <xf numFmtId="164" fontId="0" fillId="6" borderId="29" xfId="0" applyFont="false" applyBorder="true" applyAlignment="true" applyProtection="true">
      <alignment horizontal="general" vertical="top" textRotation="0" wrapText="true" indent="0" shrinkToFit="false"/>
      <protection locked="true" hidden="true"/>
    </xf>
    <xf numFmtId="164" fontId="11" fillId="0" borderId="54" xfId="0" applyFont="true" applyBorder="true" applyAlignment="true" applyProtection="true">
      <alignment horizontal="general" vertical="center" textRotation="0" wrapText="true" indent="0" shrinkToFit="false"/>
      <protection locked="true" hidden="true"/>
    </xf>
    <xf numFmtId="164" fontId="0" fillId="0" borderId="52" xfId="0" applyFont="false" applyBorder="true" applyAlignment="true" applyProtection="true">
      <alignment horizontal="general" vertical="bottom" textRotation="0" wrapText="true" indent="0" shrinkToFit="false"/>
      <protection locked="true" hidden="true"/>
    </xf>
    <xf numFmtId="164" fontId="11" fillId="0" borderId="30" xfId="0" applyFont="true" applyBorder="true" applyAlignment="true" applyProtection="true">
      <alignment horizontal="general" vertical="center" textRotation="0" wrapText="true" indent="0" shrinkToFit="false"/>
      <protection locked="true" hidden="true"/>
    </xf>
    <xf numFmtId="164" fontId="0" fillId="0" borderId="75" xfId="0" applyFont="false" applyBorder="true" applyAlignment="true" applyProtection="true">
      <alignment horizontal="general" vertical="bottom" textRotation="0" wrapText="true" indent="0" shrinkToFit="false"/>
      <protection locked="true" hidden="true"/>
    </xf>
    <xf numFmtId="164" fontId="0" fillId="0" borderId="73" xfId="0" applyFont="true" applyBorder="true" applyAlignment="true" applyProtection="true">
      <alignment horizontal="justify" vertical="top" textRotation="0" wrapText="true" indent="0" shrinkToFit="false"/>
      <protection locked="true" hidden="true"/>
    </xf>
    <xf numFmtId="164" fontId="0" fillId="0" borderId="74" xfId="0" applyFont="true" applyBorder="true" applyAlignment="true" applyProtection="true">
      <alignment horizontal="justify" vertical="top" textRotation="0" wrapText="true" indent="0" shrinkToFit="false"/>
      <protection locked="true" hidden="true"/>
    </xf>
    <xf numFmtId="164" fontId="74" fillId="0" borderId="52" xfId="0" applyFont="true" applyBorder="true" applyAlignment="true" applyProtection="true">
      <alignment horizontal="general" vertical="center" textRotation="0" wrapText="true" indent="0" shrinkToFit="false"/>
      <protection locked="true" hidden="true"/>
    </xf>
    <xf numFmtId="164" fontId="0" fillId="6" borderId="56" xfId="0" applyFont="fals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true" applyProtection="true">
      <alignment horizontal="general" vertical="bottom" textRotation="0" wrapText="true" indent="0" shrinkToFit="false"/>
      <protection locked="true" hidden="true"/>
    </xf>
    <xf numFmtId="164" fontId="11" fillId="0" borderId="54" xfId="0" applyFont="true" applyBorder="true" applyAlignment="true" applyProtection="true">
      <alignment horizontal="left" vertical="center" textRotation="0" wrapText="true" indent="0" shrinkToFit="false"/>
      <protection locked="true" hidden="true"/>
    </xf>
    <xf numFmtId="164" fontId="11" fillId="0" borderId="73" xfId="0" applyFont="true" applyBorder="true" applyAlignment="true" applyProtection="true">
      <alignment horizontal="justify" vertical="top" textRotation="0" wrapText="true" indent="0" shrinkToFit="false"/>
      <protection locked="true" hidden="true"/>
    </xf>
    <xf numFmtId="164" fontId="0" fillId="0" borderId="74" xfId="0" applyFont="true" applyBorder="true" applyAlignment="true" applyProtection="true">
      <alignment horizontal="general" vertical="top" textRotation="0" wrapText="true" indent="0" shrinkToFit="false"/>
      <protection locked="true" hidden="true"/>
    </xf>
    <xf numFmtId="164" fontId="11" fillId="0" borderId="30" xfId="0" applyFont="true" applyBorder="true" applyAlignment="true" applyProtection="true">
      <alignment horizontal="left" vertical="center" textRotation="0" wrapText="true" indent="0" shrinkToFit="false"/>
      <protection locked="true" hidden="true"/>
    </xf>
    <xf numFmtId="164" fontId="11" fillId="0" borderId="62" xfId="0" applyFont="true" applyBorder="true" applyAlignment="true" applyProtection="true">
      <alignment horizontal="left" vertical="center" textRotation="0" wrapText="true" indent="0" shrinkToFit="false"/>
      <protection locked="true" hidden="true"/>
    </xf>
    <xf numFmtId="164" fontId="11" fillId="0" borderId="75" xfId="0" applyFont="true" applyBorder="true" applyAlignment="true" applyProtection="true">
      <alignment horizontal="left" vertical="center" textRotation="0" wrapText="true" indent="0" shrinkToFit="false"/>
      <protection locked="true" hidden="true"/>
    </xf>
    <xf numFmtId="164" fontId="74" fillId="0" borderId="75" xfId="0" applyFont="true" applyBorder="true" applyAlignment="true" applyProtection="true">
      <alignment horizontal="left" vertical="center" textRotation="0" wrapText="true" indent="0" shrinkToFit="false"/>
      <protection locked="true" hidden="true"/>
    </xf>
    <xf numFmtId="164" fontId="73" fillId="0" borderId="0" xfId="20" applyFont="true" applyBorder="true" applyAlignment="true" applyProtection="true">
      <alignment horizontal="general" vertical="bottom" textRotation="0" wrapText="true" indent="0" shrinkToFit="false"/>
      <protection locked="true" hidden="true"/>
    </xf>
    <xf numFmtId="164" fontId="0" fillId="0" borderId="0" xfId="0" applyFont="true" applyBorder="false" applyAlignment="true" applyProtection="true">
      <alignment horizontal="general" vertical="center" textRotation="0" wrapText="true" indent="0" shrinkToFit="false"/>
      <protection locked="true" hidden="true"/>
    </xf>
    <xf numFmtId="164" fontId="0" fillId="0" borderId="52" xfId="0" applyFont="false" applyBorder="true" applyAlignment="true" applyProtection="true">
      <alignment horizontal="left" vertical="bottom" textRotation="0" wrapText="true" indent="0" shrinkToFit="false"/>
      <protection locked="true" hidden="true"/>
    </xf>
    <xf numFmtId="164" fontId="0" fillId="0" borderId="74" xfId="0" applyFont="true" applyBorder="true" applyAlignment="true" applyProtection="true">
      <alignment horizontal="general" vertical="center" textRotation="0" wrapText="true" indent="0" shrinkToFit="false"/>
      <protection locked="true" hidden="true"/>
    </xf>
    <xf numFmtId="164" fontId="0" fillId="0" borderId="29" xfId="0" applyFont="true" applyBorder="true" applyAlignment="true" applyProtection="true">
      <alignment horizontal="general" vertical="center" textRotation="0" wrapText="true" indent="0" shrinkToFit="false"/>
      <protection locked="true" hidden="true"/>
    </xf>
    <xf numFmtId="164" fontId="11" fillId="6" borderId="56" xfId="0" applyFont="true" applyBorder="true" applyAlignment="true" applyProtection="true">
      <alignment horizontal="left" vertical="center" textRotation="0" wrapText="false" indent="4" shrinkToFit="false"/>
      <protection locked="true" hidden="true"/>
    </xf>
    <xf numFmtId="164" fontId="11" fillId="6" borderId="30" xfId="0" applyFont="true" applyBorder="true" applyAlignment="true" applyProtection="true">
      <alignment horizontal="left" vertical="center" textRotation="0" wrapText="true" indent="0" shrinkToFit="false"/>
      <protection locked="true" hidden="true"/>
    </xf>
    <xf numFmtId="164" fontId="0" fillId="6" borderId="29" xfId="0" applyFont="true" applyBorder="true" applyAlignment="true" applyProtection="true">
      <alignment horizontal="justify" vertical="top" textRotation="0" wrapText="true" indent="0" shrinkToFit="false"/>
      <protection locked="true" hidden="true"/>
    </xf>
    <xf numFmtId="164" fontId="0" fillId="0" borderId="0" xfId="0" applyFont="true" applyBorder="false" applyAlignment="true" applyProtection="true">
      <alignment horizontal="justify" vertical="center" textRotation="0" wrapText="true" indent="0" shrinkToFit="false"/>
      <protection locked="true" hidden="true"/>
    </xf>
    <xf numFmtId="164" fontId="0" fillId="0" borderId="73" xfId="0" applyFont="true" applyBorder="true" applyAlignment="true" applyProtection="true">
      <alignment horizontal="justify" vertical="center" textRotation="0" wrapText="true" indent="0" shrinkToFit="false"/>
      <protection locked="true" hidden="true"/>
    </xf>
    <xf numFmtId="164" fontId="0" fillId="0" borderId="0" xfId="0" applyFont="false" applyBorder="false" applyAlignment="true" applyProtection="true">
      <alignment horizontal="left" vertical="bottom" textRotation="0" wrapText="true" indent="0" shrinkToFit="false"/>
      <protection locked="true" hidden="true"/>
    </xf>
    <xf numFmtId="164" fontId="11" fillId="0" borderId="0" xfId="0" applyFont="true" applyBorder="false" applyAlignment="true" applyProtection="true">
      <alignment horizontal="justify" vertical="center" textRotation="0" wrapText="true" indent="0" shrinkToFit="false"/>
      <protection locked="true" hidden="true"/>
    </xf>
    <xf numFmtId="164" fontId="0" fillId="0" borderId="53" xfId="0" applyFont="true" applyBorder="true" applyAlignment="true" applyProtection="true">
      <alignment horizontal="justify" vertical="center" textRotation="0" wrapText="true" indent="0" shrinkToFit="false"/>
      <protection locked="true" hidden="true"/>
    </xf>
    <xf numFmtId="164" fontId="0" fillId="0" borderId="74" xfId="0" applyFont="true" applyBorder="true" applyAlignment="true" applyProtection="true">
      <alignment horizontal="justify" vertical="center" textRotation="0" wrapText="true" indent="0" shrinkToFit="false"/>
      <protection locked="true" hidden="true"/>
    </xf>
    <xf numFmtId="164" fontId="0" fillId="0" borderId="75" xfId="0" applyFont="false" applyBorder="true" applyAlignment="false" applyProtection="true">
      <alignment horizontal="general" vertical="bottom" textRotation="0" wrapText="false" indent="0" shrinkToFit="false"/>
      <protection locked="true" hidden="true"/>
    </xf>
    <xf numFmtId="164" fontId="11" fillId="6" borderId="30" xfId="0" applyFont="true" applyBorder="true" applyAlignment="true" applyProtection="true">
      <alignment horizontal="general" vertical="center" textRotation="0" wrapText="true" indent="0" shrinkToFit="false"/>
      <protection locked="true" hidden="true"/>
    </xf>
    <xf numFmtId="164" fontId="11" fillId="0" borderId="56" xfId="0" applyFont="true" applyBorder="true" applyAlignment="true" applyProtection="true">
      <alignment horizontal="center" vertical="center" textRotation="0" wrapText="false" indent="0" shrinkToFit="false"/>
      <protection locked="true" hidden="true"/>
    </xf>
    <xf numFmtId="164" fontId="0" fillId="6" borderId="56" xfId="0" applyFont="true" applyBorder="true" applyAlignment="true" applyProtection="true">
      <alignment horizontal="justify" vertical="center" textRotation="0" wrapText="false" indent="0" shrinkToFit="false"/>
      <protection locked="true" hidden="true"/>
    </xf>
    <xf numFmtId="164" fontId="0" fillId="0" borderId="30" xfId="0" applyFont="false" applyBorder="true" applyAlignment="true" applyProtection="true">
      <alignment horizontal="general" vertical="bottom" textRotation="0" wrapText="true" indent="0" shrinkToFit="false"/>
      <protection locked="true" hidden="true"/>
    </xf>
    <xf numFmtId="164" fontId="0" fillId="0" borderId="75" xfId="0" applyFont="true" applyBorder="true" applyAlignment="true" applyProtection="true">
      <alignment horizontal="general" vertical="center" textRotation="0" wrapText="true" indent="0" shrinkToFit="false"/>
      <protection locked="true" hidden="true"/>
    </xf>
    <xf numFmtId="164" fontId="0" fillId="0" borderId="52" xfId="0" applyFont="true" applyBorder="true" applyAlignment="true" applyProtection="true">
      <alignment horizontal="general" vertical="center" textRotation="0" wrapText="true" indent="0" shrinkToFit="false"/>
      <protection locked="true" hidden="true"/>
    </xf>
    <xf numFmtId="164" fontId="0" fillId="0" borderId="0" xfId="0" applyFont="true" applyBorder="false" applyAlignment="true" applyProtection="false">
      <alignment horizontal="right" vertical="bottom"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right" vertical="bottom" textRotation="0" wrapText="true" indent="0" shrinkToFit="false"/>
      <protection locked="true" hidden="true"/>
    </xf>
    <xf numFmtId="164" fontId="0"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right" vertical="bottom" textRotation="0" wrapText="false" indent="0" shrinkToFit="false"/>
      <protection locked="true" hidden="true"/>
    </xf>
    <xf numFmtId="164" fontId="77" fillId="8" borderId="0" xfId="0" applyFont="true" applyBorder="false" applyAlignment="true" applyProtection="true">
      <alignment horizontal="general" vertical="center" textRotation="0" wrapText="true" indent="0" shrinkToFit="false"/>
      <protection locked="true" hidden="true"/>
    </xf>
    <xf numFmtId="164" fontId="0" fillId="3" borderId="0" xfId="0" applyFont="true" applyBorder="false" applyAlignment="false" applyProtection="true">
      <alignment horizontal="general" vertical="bottom" textRotation="0" wrapText="false" indent="0" shrinkToFit="false"/>
      <protection locked="true" hidden="true"/>
    </xf>
    <xf numFmtId="164" fontId="78" fillId="3" borderId="0" xfId="0" applyFont="true" applyBorder="false" applyAlignment="true" applyProtection="true">
      <alignment horizontal="right" vertical="center" textRotation="0" wrapText="true" indent="0" shrinkToFit="false"/>
      <protection locked="true" hidden="true"/>
    </xf>
    <xf numFmtId="164" fontId="6" fillId="0" borderId="0" xfId="20" applyFont="true" applyBorder="true" applyAlignment="true" applyProtection="true">
      <alignment horizontal="general" vertical="center" textRotation="0" wrapText="true" indent="0" shrinkToFit="false"/>
      <protection locked="true" hidden="true"/>
    </xf>
    <xf numFmtId="164" fontId="19" fillId="0" borderId="0" xfId="0" applyFont="true" applyBorder="false" applyAlignment="true" applyProtection="true">
      <alignment horizontal="general" vertical="bottom" textRotation="0" wrapText="true" indent="0" shrinkToFit="false"/>
      <protection locked="true" hidden="true"/>
    </xf>
    <xf numFmtId="164" fontId="11" fillId="0" borderId="49" xfId="0" applyFont="true" applyBorder="true" applyAlignment="true" applyProtection="true">
      <alignment horizontal="general" vertical="bottom" textRotation="0" wrapText="true" indent="0" shrinkToFit="false"/>
      <protection locked="true" hidden="true"/>
    </xf>
    <xf numFmtId="164" fontId="79" fillId="0" borderId="0" xfId="20" applyFont="true" applyBorder="true" applyAlignment="true" applyProtection="true">
      <alignment horizontal="general" vertical="center" textRotation="0" wrapText="true" indent="0" shrinkToFit="false"/>
      <protection locked="true" hidden="true"/>
    </xf>
    <xf numFmtId="164" fontId="0" fillId="6" borderId="0" xfId="0" applyFont="true" applyBorder="false" applyAlignment="true" applyProtection="true">
      <alignment horizontal="right" vertical="bottom" textRotation="0" wrapText="true" indent="0" shrinkToFit="false"/>
      <protection locked="true" hidden="true"/>
    </xf>
    <xf numFmtId="164" fontId="11" fillId="0" borderId="62" xfId="0" applyFont="true" applyBorder="true" applyAlignment="true" applyProtection="true">
      <alignment horizontal="right" vertical="top" textRotation="0" wrapText="true" indent="0" shrinkToFit="false"/>
      <protection locked="true" hidden="true"/>
    </xf>
    <xf numFmtId="164" fontId="11" fillId="0" borderId="0" xfId="0" applyFont="true" applyBorder="true" applyAlignment="true" applyProtection="true">
      <alignment horizontal="right" vertical="top" textRotation="0" wrapText="true" indent="0" shrinkToFit="false"/>
      <protection locked="true" hidden="true"/>
    </xf>
    <xf numFmtId="164" fontId="0" fillId="0" borderId="0" xfId="0" applyFont="true" applyBorder="true" applyAlignment="true" applyProtection="true">
      <alignment horizontal="general" vertical="center" textRotation="0" wrapText="true" indent="0" shrinkToFit="false"/>
      <protection locked="true" hidden="true"/>
    </xf>
    <xf numFmtId="164" fontId="0" fillId="0" borderId="0" xfId="0" applyFont="true" applyBorder="false" applyAlignment="true" applyProtection="false">
      <alignment horizontal="general" vertical="bottom" textRotation="0" wrapText="false" indent="0" shrinkToFit="true"/>
      <protection locked="true" hidden="false"/>
    </xf>
    <xf numFmtId="164" fontId="80" fillId="0" borderId="0" xfId="0" applyFont="true" applyBorder="false" applyAlignment="true" applyProtection="true">
      <alignment horizontal="general" vertical="center" textRotation="0" wrapText="true" indent="0" shrinkToFit="false"/>
      <protection locked="true" hidden="true"/>
    </xf>
    <xf numFmtId="164" fontId="11" fillId="0" borderId="62" xfId="0" applyFont="true" applyBorder="true" applyAlignment="true" applyProtection="true">
      <alignment horizontal="right" vertical="center" textRotation="0" wrapText="true" indent="0" shrinkToFit="false"/>
      <protection locked="true" hidden="true"/>
    </xf>
    <xf numFmtId="164" fontId="0" fillId="0" borderId="62" xfId="0" applyFont="true" applyBorder="true" applyAlignment="true" applyProtection="true">
      <alignment horizontal="general" vertical="bottom" textRotation="0" wrapText="false" indent="0" shrinkToFit="true"/>
      <protection locked="true" hidden="true"/>
    </xf>
    <xf numFmtId="164" fontId="11" fillId="0" borderId="0" xfId="0" applyFont="true" applyBorder="true" applyAlignment="true" applyProtection="true">
      <alignment horizontal="right" vertical="center" textRotation="0" wrapText="true" indent="0" shrinkToFit="false"/>
      <protection locked="true" hidden="true"/>
    </xf>
    <xf numFmtId="164" fontId="0" fillId="0" borderId="0" xfId="0" applyFont="true" applyBorder="false" applyAlignment="true" applyProtection="true">
      <alignment horizontal="right" vertical="center" textRotation="0" wrapText="false" indent="0" shrinkToFit="true"/>
      <protection locked="true" hidden="true"/>
    </xf>
    <xf numFmtId="164" fontId="0" fillId="0" borderId="0" xfId="0" applyFont="true" applyBorder="false" applyAlignment="true" applyProtection="true">
      <alignment horizontal="justify" vertical="center" textRotation="0" wrapText="false" indent="0" shrinkToFit="true"/>
      <protection locked="true" hidden="true"/>
    </xf>
    <xf numFmtId="164" fontId="11" fillId="9" borderId="0" xfId="0" applyFont="true" applyBorder="false" applyAlignment="true" applyProtection="false">
      <alignment horizontal="left" vertical="bottom" textRotation="0" wrapText="true" indent="0" shrinkToFit="false"/>
      <protection locked="true" hidden="false"/>
    </xf>
    <xf numFmtId="164" fontId="0" fillId="9" borderId="0" xfId="0" applyFont="true" applyBorder="false" applyAlignment="true" applyProtection="false">
      <alignment horizontal="left" vertical="bottom" textRotation="0" wrapText="true" indent="0" shrinkToFit="false"/>
      <protection locked="true" hidden="false"/>
    </xf>
    <xf numFmtId="164" fontId="11" fillId="0" borderId="0" xfId="0" applyFont="true" applyBorder="false" applyAlignment="true" applyProtection="false">
      <alignment horizontal="left"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true" indent="0" shrinkToFit="false"/>
      <protection locked="true" hidden="false"/>
    </xf>
  </cellXfs>
  <cellStyles count="8">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normální 3" xfId="21" builtinId="53" customBuiltin="true"/>
    <cellStyle name="*unknown*" xfId="20" builtinId="8" customBuiltin="false"/>
  </cellStyles>
  <dxfs count="194">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BFBFBF"/>
      <rgbColor rgb="FF808080"/>
      <rgbColor rgb="FF9999FF"/>
      <rgbColor rgb="FF993366"/>
      <rgbColor rgb="FFFFF2CC"/>
      <rgbColor rgb="FFCCFFFF"/>
      <rgbColor rgb="FF660066"/>
      <rgbColor rgb="FFFF8080"/>
      <rgbColor rgb="FF0070C0"/>
      <rgbColor rgb="FFBDD7EE"/>
      <rgbColor rgb="FF000080"/>
      <rgbColor rgb="FFFF00FF"/>
      <rgbColor rgb="FFFFFF00"/>
      <rgbColor rgb="FF00FFFF"/>
      <rgbColor rgb="FF800080"/>
      <rgbColor rgb="FF800000"/>
      <rgbColor rgb="FF008080"/>
      <rgbColor rgb="FF0000FF"/>
      <rgbColor rgb="FF00CCFF"/>
      <rgbColor rgb="FFCCFFFF"/>
      <rgbColor rgb="FFD9D9D9"/>
      <rgbColor rgb="FFFBE5D6"/>
      <rgbColor rgb="FF99CCFF"/>
      <rgbColor rgb="FFFFC7CE"/>
      <rgbColor rgb="FFCC99FF"/>
      <rgbColor rgb="FFF8CBAD"/>
      <rgbColor rgb="FF4472C4"/>
      <rgbColor rgb="FF33CCCC"/>
      <rgbColor rgb="FF99CC00"/>
      <rgbColor rgb="FFFFD966"/>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https://www.mvcr.cz/clanek/statistiky-pocty-obyvatel-v-obcich.aspx" TargetMode="External"/>
</Relationships>
</file>

<file path=xl/worksheets/_rels/sheet4.xml.rels><?xml version="1.0" encoding="UTF-8"?>
<Relationships xmlns="http://schemas.openxmlformats.org/package/2006/relationships"><Relationship Id="rId1" Type="http://schemas.openxmlformats.org/officeDocument/2006/relationships/hyperlink" Target="https://www.mvcr.cz/clanek/statistiky-pocty-obyvatel-v-obcich.aspx?q=Y2hudW09MQ%3D%3D" TargetMode="External"/><Relationship Id="rId2" Type="http://schemas.openxmlformats.org/officeDocument/2006/relationships/hyperlink" Target="https://ipk.nkp.cz/statistika-pruzkumy-dokumenty/statistiky" TargetMode="External"/><Relationship Id="rId3" Type="http://schemas.openxmlformats.org/officeDocument/2006/relationships/hyperlink" Target="https://ipk.nkp.cz/statistika-pruzkumy-dokumenty/statistiky" TargetMode="External"/><Relationship Id="rId4" Type="http://schemas.openxmlformats.org/officeDocument/2006/relationships/hyperlink" Target="https://ipk.nkp.cz/legislativa/normy-standardy-doporuceni" TargetMode="External"/>
</Relationships>
</file>

<file path=xl/worksheets/_rels/sheet5.xml.rels><?xml version="1.0" encoding="UTF-8"?>
<Relationships xmlns="http://schemas.openxmlformats.org/package/2006/relationships"><Relationship Id="rId1" Type="http://schemas.openxmlformats.org/officeDocument/2006/relationships/hyperlink" Target="https://www.nipos-mk.cz/" TargetMode="External"/><Relationship Id="rId2" Type="http://schemas.openxmlformats.org/officeDocument/2006/relationships/hyperlink" Target="https://www.statistikakultury.cz/nase-vykazy/" TargetMode="External"/><Relationship Id="rId3" Type="http://schemas.openxmlformats.org/officeDocument/2006/relationships/hyperlink" Target="https://www.mvcr.cz/clanek/statistiky-pocty-obyvatel-v-obcich.aspx?q=Y2hudW09MQ%3D%3D" TargetMode="Externa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N17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F4" activeCellId="0" sqref="F4"/>
    </sheetView>
  </sheetViews>
  <sheetFormatPr defaultRowHeight="15" zeroHeight="false" outlineLevelRow="0" outlineLevelCol="0"/>
  <cols>
    <col collapsed="false" customWidth="true" hidden="false" outlineLevel="0" max="2" min="1" style="0" width="6.57"/>
    <col collapsed="false" customWidth="true" hidden="false" outlineLevel="0" max="3" min="3" style="0" width="5.7"/>
    <col collapsed="false" customWidth="true" hidden="false" outlineLevel="0" max="4" min="4" style="0" width="10.29"/>
    <col collapsed="false" customWidth="true" hidden="false" outlineLevel="0" max="5" min="5" style="0" width="31.28"/>
    <col collapsed="false" customWidth="true" hidden="false" outlineLevel="0" max="6" min="6" style="0" width="7"/>
    <col collapsed="false" customWidth="true" hidden="false" outlineLevel="0" max="7" min="7" style="0" width="19.29"/>
    <col collapsed="false" customWidth="true" hidden="false" outlineLevel="0" max="8" min="8" style="0" width="48.86"/>
    <col collapsed="false" customWidth="true" hidden="false" outlineLevel="0" max="9" min="9" style="0" width="51.86"/>
    <col collapsed="false" customWidth="true" hidden="false" outlineLevel="0" max="10" min="10" style="1" width="20.71"/>
    <col collapsed="false" customWidth="true" hidden="false" outlineLevel="0" max="11" min="11" style="2" width="20.71"/>
    <col collapsed="false" customWidth="true" hidden="false" outlineLevel="0" max="12" min="12" style="0" width="10"/>
    <col collapsed="false" customWidth="true" hidden="false" outlineLevel="0" max="1025" min="13" style="0" width="8.67"/>
  </cols>
  <sheetData>
    <row r="1" customFormat="false" ht="26.25" hidden="false" customHeight="false" outlineLevel="0" collapsed="false">
      <c r="A1" s="3" t="s">
        <v>0</v>
      </c>
      <c r="B1" s="3"/>
      <c r="C1" s="3"/>
      <c r="D1" s="3"/>
      <c r="E1" s="3"/>
      <c r="F1" s="3"/>
      <c r="G1" s="3"/>
      <c r="H1" s="4"/>
      <c r="I1" s="2"/>
      <c r="J1" s="5"/>
    </row>
    <row r="2" customFormat="false" ht="24" hidden="false" customHeight="false" outlineLevel="0" collapsed="false">
      <c r="A2" s="6" t="s">
        <v>1</v>
      </c>
      <c r="B2" s="6"/>
      <c r="C2" s="7"/>
      <c r="D2" s="8"/>
      <c r="E2" s="9"/>
      <c r="F2" s="10" t="s">
        <v>2</v>
      </c>
      <c r="G2" s="10"/>
      <c r="H2" s="7"/>
      <c r="I2" s="6"/>
      <c r="J2" s="6"/>
    </row>
    <row r="3" customFormat="false" ht="21" hidden="false" customHeight="false" outlineLevel="0" collapsed="false">
      <c r="A3" s="11"/>
      <c r="B3" s="11"/>
      <c r="C3" s="12" t="s">
        <v>3</v>
      </c>
      <c r="D3" s="12"/>
      <c r="E3" s="12"/>
      <c r="F3" s="13" t="s">
        <v>4</v>
      </c>
      <c r="G3" s="13"/>
      <c r="H3" s="14" t="s">
        <v>5</v>
      </c>
      <c r="I3" s="15"/>
      <c r="J3" s="16"/>
      <c r="K3" s="17" t="s">
        <v>6</v>
      </c>
    </row>
    <row r="4" customFormat="false" ht="22.5" hidden="false" customHeight="true" outlineLevel="0" collapsed="false">
      <c r="A4" s="2"/>
      <c r="B4" s="2"/>
      <c r="C4" s="18" t="s">
        <v>7</v>
      </c>
      <c r="D4" s="18"/>
      <c r="E4" s="18"/>
      <c r="F4" s="19"/>
      <c r="G4" s="19"/>
      <c r="H4" s="18" t="s">
        <v>8</v>
      </c>
      <c r="I4" s="20"/>
      <c r="K4" s="17" t="s">
        <v>9</v>
      </c>
    </row>
    <row r="5" customFormat="false" ht="22.5" hidden="false" customHeight="true" outlineLevel="0" collapsed="false">
      <c r="A5" s="2"/>
      <c r="B5" s="2"/>
      <c r="C5" s="21" t="s">
        <v>10</v>
      </c>
      <c r="D5" s="21"/>
      <c r="E5" s="21"/>
      <c r="F5" s="22"/>
      <c r="G5" s="22"/>
      <c r="H5" s="23" t="s">
        <v>11</v>
      </c>
      <c r="I5" s="24"/>
      <c r="K5" s="17" t="s">
        <v>12</v>
      </c>
    </row>
    <row r="6" customFormat="false" ht="22.5" hidden="false" customHeight="true" outlineLevel="0" collapsed="false">
      <c r="A6" s="2"/>
      <c r="B6" s="2"/>
      <c r="C6" s="25" t="s">
        <v>13</v>
      </c>
      <c r="D6" s="25"/>
      <c r="E6" s="25"/>
      <c r="F6" s="26" t="n">
        <v>0</v>
      </c>
      <c r="G6" s="26"/>
      <c r="H6" s="23" t="s">
        <v>14</v>
      </c>
      <c r="I6" s="27"/>
      <c r="K6" s="17" t="s">
        <v>15</v>
      </c>
    </row>
    <row r="7" customFormat="false" ht="28.5" hidden="false" customHeight="true" outlineLevel="0" collapsed="false">
      <c r="A7" s="2"/>
      <c r="B7" s="2"/>
      <c r="C7" s="28" t="s">
        <v>16</v>
      </c>
      <c r="D7" s="28"/>
      <c r="E7" s="28"/>
      <c r="F7" s="29"/>
      <c r="G7" s="29"/>
      <c r="H7" s="23"/>
      <c r="I7" s="27"/>
      <c r="K7" s="17" t="s">
        <v>17</v>
      </c>
    </row>
    <row r="8" customFormat="false" ht="15" hidden="false" customHeight="true" outlineLevel="0" collapsed="false">
      <c r="A8" s="2"/>
      <c r="B8" s="2"/>
      <c r="C8" s="28"/>
      <c r="D8" s="28"/>
      <c r="E8" s="28"/>
      <c r="F8" s="29"/>
      <c r="G8" s="29"/>
      <c r="H8" s="21" t="s">
        <v>18</v>
      </c>
      <c r="I8" s="30"/>
      <c r="K8" s="17" t="s">
        <v>4</v>
      </c>
    </row>
    <row r="9" customFormat="false" ht="27" hidden="false" customHeight="true" outlineLevel="0" collapsed="false">
      <c r="A9" s="2"/>
      <c r="B9" s="31"/>
      <c r="C9" s="32" t="s">
        <v>19</v>
      </c>
      <c r="D9" s="32"/>
      <c r="E9" s="32"/>
      <c r="F9" s="29"/>
      <c r="G9" s="29"/>
      <c r="H9" s="21"/>
      <c r="I9" s="30"/>
    </row>
    <row r="10" customFormat="false" ht="22.5" hidden="false" customHeight="true" outlineLevel="0" collapsed="false">
      <c r="A10" s="2"/>
      <c r="B10" s="2"/>
      <c r="C10" s="33" t="s">
        <v>20</v>
      </c>
      <c r="D10" s="33"/>
      <c r="E10" s="33"/>
      <c r="F10" s="34" t="n">
        <v>0</v>
      </c>
      <c r="G10" s="34"/>
      <c r="H10" s="21" t="s">
        <v>21</v>
      </c>
      <c r="I10" s="35"/>
    </row>
    <row r="11" customFormat="false" ht="22.5" hidden="false" customHeight="true" outlineLevel="0" collapsed="false">
      <c r="A11" s="2"/>
      <c r="B11" s="2"/>
      <c r="C11" s="36" t="s">
        <v>22</v>
      </c>
      <c r="D11" s="36"/>
      <c r="E11" s="36"/>
      <c r="F11" s="36"/>
      <c r="G11" s="37"/>
      <c r="H11" s="21" t="s">
        <v>23</v>
      </c>
      <c r="I11" s="35"/>
      <c r="K11" s="17" t="s">
        <v>24</v>
      </c>
    </row>
    <row r="12" customFormat="false" ht="22.5" hidden="false" customHeight="true" outlineLevel="0" collapsed="false">
      <c r="A12" s="2"/>
      <c r="B12" s="2"/>
      <c r="C12" s="38" t="s">
        <v>25</v>
      </c>
      <c r="D12" s="38"/>
      <c r="E12" s="38"/>
      <c r="F12" s="39" t="s">
        <v>26</v>
      </c>
      <c r="G12" s="40" t="n">
        <v>0</v>
      </c>
      <c r="H12" s="21" t="s">
        <v>27</v>
      </c>
      <c r="I12" s="41"/>
      <c r="K12" s="17" t="s">
        <v>28</v>
      </c>
    </row>
    <row r="13" customFormat="false" ht="22.5" hidden="false" customHeight="true" outlineLevel="0" collapsed="false">
      <c r="A13" s="2"/>
      <c r="B13" s="2"/>
      <c r="C13" s="42" t="s">
        <v>29</v>
      </c>
      <c r="D13" s="42"/>
      <c r="E13" s="42"/>
      <c r="F13" s="43" t="s">
        <v>30</v>
      </c>
      <c r="G13" s="44" t="n">
        <v>0</v>
      </c>
      <c r="H13" s="45" t="s">
        <v>31</v>
      </c>
      <c r="I13" s="46"/>
      <c r="K13" s="17" t="s">
        <v>32</v>
      </c>
    </row>
    <row r="14" customFormat="false" ht="23.25" hidden="false" customHeight="true" outlineLevel="0" collapsed="false">
      <c r="A14" s="47"/>
      <c r="B14" s="47"/>
      <c r="C14" s="47"/>
      <c r="D14" s="47"/>
      <c r="E14" s="47"/>
      <c r="F14" s="47"/>
      <c r="G14" s="47"/>
      <c r="H14" s="48"/>
      <c r="I14" s="49"/>
      <c r="J14" s="50"/>
      <c r="K14" s="17" t="s">
        <v>33</v>
      </c>
    </row>
    <row r="15" customFormat="false" ht="27" hidden="false" customHeight="true" outlineLevel="0" collapsed="false">
      <c r="A15" s="51" t="s">
        <v>34</v>
      </c>
      <c r="B15" s="51"/>
      <c r="C15" s="51"/>
      <c r="D15" s="51"/>
      <c r="E15" s="2"/>
      <c r="F15" s="2"/>
      <c r="G15" s="2"/>
      <c r="H15" s="52" t="s">
        <v>35</v>
      </c>
      <c r="I15" s="52" t="s">
        <v>36</v>
      </c>
      <c r="J15" s="52" t="s">
        <v>37</v>
      </c>
      <c r="K15" s="17" t="s">
        <v>38</v>
      </c>
    </row>
    <row r="16" customFormat="false" ht="15.75" hidden="false" customHeight="false" outlineLevel="0" collapsed="false">
      <c r="A16" s="53"/>
      <c r="B16" s="53"/>
      <c r="C16" s="53"/>
      <c r="D16" s="53"/>
      <c r="E16" s="53"/>
      <c r="F16" s="54" t="s">
        <v>39</v>
      </c>
      <c r="G16" s="55" t="s">
        <v>40</v>
      </c>
      <c r="H16" s="56"/>
      <c r="I16" s="57" t="s">
        <v>41</v>
      </c>
      <c r="J16" s="58"/>
      <c r="K16" s="17" t="s">
        <v>42</v>
      </c>
    </row>
    <row r="17" customFormat="false" ht="15.75" hidden="false" customHeight="true" outlineLevel="0" collapsed="false">
      <c r="A17" s="59" t="s">
        <v>43</v>
      </c>
      <c r="B17" s="59"/>
      <c r="C17" s="59"/>
      <c r="D17" s="59"/>
      <c r="E17" s="59"/>
      <c r="F17" s="60" t="n">
        <v>1</v>
      </c>
      <c r="G17" s="61" t="n">
        <v>2</v>
      </c>
      <c r="H17" s="62"/>
      <c r="I17" s="63"/>
      <c r="J17" s="64"/>
      <c r="K17" s="17" t="s">
        <v>44</v>
      </c>
      <c r="N17" s="65"/>
    </row>
    <row r="18" customFormat="false" ht="25.5" hidden="false" customHeight="true" outlineLevel="0" collapsed="false">
      <c r="A18" s="23" t="s">
        <v>45</v>
      </c>
      <c r="B18" s="23"/>
      <c r="C18" s="23"/>
      <c r="D18" s="23"/>
      <c r="E18" s="23"/>
      <c r="F18" s="66" t="s">
        <v>46</v>
      </c>
      <c r="G18" s="67" t="n">
        <v>0</v>
      </c>
      <c r="H18" s="68" t="s">
        <v>47</v>
      </c>
      <c r="I18" s="69" t="str">
        <f aca="false">IF(SUM(G18+G33-G34)&lt;&gt;G19,"CHYBA: výpočet podle vzorce nesouhlasí","")</f>
        <v/>
      </c>
      <c r="J18" s="64"/>
      <c r="K18" s="17" t="s">
        <v>48</v>
      </c>
    </row>
    <row r="19" customFormat="false" ht="23.25" hidden="false" customHeight="true" outlineLevel="0" collapsed="false">
      <c r="A19" s="23" t="s">
        <v>49</v>
      </c>
      <c r="B19" s="23"/>
      <c r="C19" s="23"/>
      <c r="D19" s="23"/>
      <c r="E19" s="23"/>
      <c r="F19" s="66" t="s">
        <v>50</v>
      </c>
      <c r="G19" s="70" t="n">
        <f aca="false">SUM(G20:G30)</f>
        <v>0</v>
      </c>
      <c r="H19" s="68" t="s">
        <v>51</v>
      </c>
      <c r="I19" s="69" t="str">
        <f aca="false">IF($G$32&gt;$G$19,"0115 je větší 0102","")</f>
        <v/>
      </c>
      <c r="J19" s="71"/>
      <c r="K19" s="17" t="s">
        <v>52</v>
      </c>
    </row>
    <row r="20" customFormat="false" ht="23.25" hidden="false" customHeight="true" outlineLevel="0" collapsed="false">
      <c r="A20" s="72" t="s">
        <v>53</v>
      </c>
      <c r="B20" s="73" t="s">
        <v>54</v>
      </c>
      <c r="C20" s="73"/>
      <c r="D20" s="73"/>
      <c r="E20" s="73"/>
      <c r="F20" s="66" t="s">
        <v>55</v>
      </c>
      <c r="G20" s="67" t="n">
        <v>0</v>
      </c>
      <c r="H20" s="62"/>
      <c r="I20" s="63"/>
      <c r="J20" s="64"/>
      <c r="K20" s="17" t="s">
        <v>56</v>
      </c>
    </row>
    <row r="21" customFormat="false" ht="23.25" hidden="false" customHeight="true" outlineLevel="0" collapsed="false">
      <c r="A21" s="72"/>
      <c r="B21" s="73" t="s">
        <v>57</v>
      </c>
      <c r="C21" s="73"/>
      <c r="D21" s="73"/>
      <c r="E21" s="73"/>
      <c r="F21" s="66" t="s">
        <v>58</v>
      </c>
      <c r="G21" s="67" t="n">
        <v>0</v>
      </c>
      <c r="H21" s="74"/>
      <c r="I21" s="63"/>
      <c r="J21" s="64"/>
      <c r="K21" s="17" t="s">
        <v>59</v>
      </c>
    </row>
    <row r="22" customFormat="false" ht="23.25" hidden="false" customHeight="true" outlineLevel="0" collapsed="false">
      <c r="A22" s="72"/>
      <c r="B22" s="73" t="s">
        <v>60</v>
      </c>
      <c r="C22" s="73"/>
      <c r="D22" s="73"/>
      <c r="E22" s="73"/>
      <c r="F22" s="66" t="s">
        <v>61</v>
      </c>
      <c r="G22" s="67" t="n">
        <v>0</v>
      </c>
      <c r="H22" s="62"/>
      <c r="I22" s="63"/>
      <c r="J22" s="64"/>
      <c r="K22" s="17" t="s">
        <v>62</v>
      </c>
    </row>
    <row r="23" customFormat="false" ht="23.25" hidden="false" customHeight="true" outlineLevel="0" collapsed="false">
      <c r="A23" s="72"/>
      <c r="B23" s="73" t="s">
        <v>63</v>
      </c>
      <c r="C23" s="73"/>
      <c r="D23" s="73"/>
      <c r="E23" s="73"/>
      <c r="F23" s="66" t="s">
        <v>64</v>
      </c>
      <c r="G23" s="67" t="n">
        <v>0</v>
      </c>
      <c r="H23" s="62"/>
      <c r="I23" s="63"/>
      <c r="J23" s="64"/>
      <c r="K23" s="17" t="s">
        <v>65</v>
      </c>
    </row>
    <row r="24" customFormat="false" ht="23.25" hidden="false" customHeight="true" outlineLevel="0" collapsed="false">
      <c r="A24" s="72"/>
      <c r="B24" s="73" t="s">
        <v>66</v>
      </c>
      <c r="C24" s="73"/>
      <c r="D24" s="73"/>
      <c r="E24" s="73"/>
      <c r="F24" s="66" t="s">
        <v>67</v>
      </c>
      <c r="G24" s="67" t="n">
        <v>0</v>
      </c>
      <c r="H24" s="62"/>
      <c r="I24" s="63"/>
      <c r="J24" s="64"/>
      <c r="K24" s="17" t="s">
        <v>68</v>
      </c>
    </row>
    <row r="25" customFormat="false" ht="23.25" hidden="false" customHeight="true" outlineLevel="0" collapsed="false">
      <c r="A25" s="72"/>
      <c r="B25" s="73" t="s">
        <v>69</v>
      </c>
      <c r="C25" s="73"/>
      <c r="D25" s="73"/>
      <c r="E25" s="73"/>
      <c r="F25" s="66" t="s">
        <v>70</v>
      </c>
      <c r="G25" s="67" t="n">
        <v>0</v>
      </c>
      <c r="H25" s="62"/>
      <c r="I25" s="63"/>
      <c r="J25" s="64"/>
    </row>
    <row r="26" customFormat="false" ht="23.25" hidden="false" customHeight="true" outlineLevel="0" collapsed="false">
      <c r="A26" s="72"/>
      <c r="B26" s="73" t="s">
        <v>71</v>
      </c>
      <c r="C26" s="73"/>
      <c r="D26" s="73"/>
      <c r="E26" s="73"/>
      <c r="F26" s="66" t="s">
        <v>72</v>
      </c>
      <c r="G26" s="67" t="n">
        <v>0</v>
      </c>
      <c r="H26" s="62"/>
      <c r="I26" s="63"/>
      <c r="J26" s="64"/>
      <c r="K26" s="17" t="s">
        <v>73</v>
      </c>
    </row>
    <row r="27" customFormat="false" ht="23.25" hidden="false" customHeight="true" outlineLevel="0" collapsed="false">
      <c r="A27" s="72"/>
      <c r="B27" s="73" t="s">
        <v>74</v>
      </c>
      <c r="C27" s="73"/>
      <c r="D27" s="73"/>
      <c r="E27" s="73"/>
      <c r="F27" s="66" t="s">
        <v>75</v>
      </c>
      <c r="G27" s="67" t="n">
        <v>0</v>
      </c>
      <c r="H27" s="62"/>
      <c r="I27" s="63"/>
      <c r="J27" s="64"/>
      <c r="K27" s="17" t="s">
        <v>76</v>
      </c>
    </row>
    <row r="28" customFormat="false" ht="23.25" hidden="false" customHeight="true" outlineLevel="0" collapsed="false">
      <c r="A28" s="72"/>
      <c r="B28" s="73" t="s">
        <v>77</v>
      </c>
      <c r="C28" s="73"/>
      <c r="D28" s="73"/>
      <c r="E28" s="73"/>
      <c r="F28" s="66" t="n">
        <v>111</v>
      </c>
      <c r="G28" s="67" t="n">
        <v>0</v>
      </c>
      <c r="H28" s="62"/>
      <c r="I28" s="63"/>
      <c r="J28" s="64"/>
      <c r="K28" s="17" t="s">
        <v>78</v>
      </c>
    </row>
    <row r="29" customFormat="false" ht="23.25" hidden="false" customHeight="true" outlineLevel="0" collapsed="false">
      <c r="A29" s="72"/>
      <c r="B29" s="73" t="s">
        <v>79</v>
      </c>
      <c r="C29" s="73"/>
      <c r="D29" s="73"/>
      <c r="E29" s="73"/>
      <c r="F29" s="66" t="s">
        <v>80</v>
      </c>
      <c r="G29" s="67" t="n">
        <v>0</v>
      </c>
      <c r="H29" s="62"/>
      <c r="I29" s="63"/>
      <c r="J29" s="64"/>
      <c r="K29" s="17" t="s">
        <v>81</v>
      </c>
    </row>
    <row r="30" customFormat="false" ht="23.25" hidden="false" customHeight="true" outlineLevel="0" collapsed="false">
      <c r="A30" s="72"/>
      <c r="B30" s="73" t="s">
        <v>82</v>
      </c>
      <c r="C30" s="73"/>
      <c r="D30" s="73"/>
      <c r="E30" s="73"/>
      <c r="F30" s="66" t="s">
        <v>83</v>
      </c>
      <c r="G30" s="67" t="n">
        <v>0</v>
      </c>
      <c r="H30" s="62"/>
      <c r="I30" s="63"/>
      <c r="J30" s="64"/>
      <c r="K30" s="17" t="s">
        <v>84</v>
      </c>
    </row>
    <row r="31" customFormat="false" ht="23.25" hidden="false" customHeight="true" outlineLevel="0" collapsed="false">
      <c r="A31" s="75" t="s">
        <v>85</v>
      </c>
      <c r="B31" s="75"/>
      <c r="C31" s="75"/>
      <c r="D31" s="75"/>
      <c r="E31" s="75"/>
      <c r="F31" s="66" t="s">
        <v>86</v>
      </c>
      <c r="G31" s="67" t="n">
        <v>0</v>
      </c>
      <c r="H31" s="62"/>
      <c r="I31" s="63"/>
      <c r="J31" s="64"/>
      <c r="K31" s="17" t="s">
        <v>87</v>
      </c>
    </row>
    <row r="32" customFormat="false" ht="23.25" hidden="false" customHeight="true" outlineLevel="0" collapsed="false">
      <c r="A32" s="75" t="s">
        <v>88</v>
      </c>
      <c r="B32" s="75"/>
      <c r="C32" s="75"/>
      <c r="D32" s="75"/>
      <c r="E32" s="75"/>
      <c r="F32" s="66" t="s">
        <v>89</v>
      </c>
      <c r="G32" s="67" t="n">
        <v>0</v>
      </c>
      <c r="H32" s="62" t="s">
        <v>90</v>
      </c>
      <c r="I32" s="69" t="str">
        <f aca="false">IF($G$32&gt;$G$19,"0115 je větší 0102","")</f>
        <v/>
      </c>
      <c r="J32" s="71"/>
      <c r="K32" s="17" t="s">
        <v>91</v>
      </c>
    </row>
    <row r="33" customFormat="false" ht="23.25" hidden="false" customHeight="true" outlineLevel="0" collapsed="false">
      <c r="A33" s="75" t="s">
        <v>92</v>
      </c>
      <c r="B33" s="75"/>
      <c r="C33" s="75"/>
      <c r="D33" s="75"/>
      <c r="E33" s="75"/>
      <c r="F33" s="66" t="s">
        <v>93</v>
      </c>
      <c r="G33" s="67" t="n">
        <v>0</v>
      </c>
      <c r="H33" s="62"/>
      <c r="I33" s="63"/>
      <c r="J33" s="64"/>
      <c r="K33" s="17" t="s">
        <v>94</v>
      </c>
    </row>
    <row r="34" customFormat="false" ht="23.25" hidden="false" customHeight="true" outlineLevel="0" collapsed="false">
      <c r="A34" s="76" t="s">
        <v>95</v>
      </c>
      <c r="B34" s="76"/>
      <c r="C34" s="76"/>
      <c r="D34" s="76"/>
      <c r="E34" s="76"/>
      <c r="F34" s="77" t="s">
        <v>96</v>
      </c>
      <c r="G34" s="78" t="n">
        <v>0</v>
      </c>
      <c r="H34" s="62"/>
      <c r="I34" s="63"/>
      <c r="J34" s="64"/>
      <c r="K34" s="17" t="s">
        <v>97</v>
      </c>
    </row>
    <row r="35" customFormat="false" ht="15.75" hidden="false" customHeight="false" outlineLevel="0" collapsed="false">
      <c r="A35" s="79"/>
      <c r="B35" s="79"/>
      <c r="C35" s="79"/>
      <c r="D35" s="79"/>
      <c r="E35" s="2"/>
      <c r="F35" s="80"/>
      <c r="G35" s="81"/>
      <c r="H35" s="62"/>
      <c r="I35" s="63"/>
      <c r="J35" s="64"/>
    </row>
    <row r="36" customFormat="false" ht="26.25" hidden="false" customHeight="true" outlineLevel="0" collapsed="false">
      <c r="A36" s="51" t="s">
        <v>98</v>
      </c>
      <c r="B36" s="51"/>
      <c r="C36" s="51"/>
      <c r="D36" s="51"/>
      <c r="E36" s="2"/>
      <c r="F36" s="80"/>
      <c r="G36" s="81"/>
      <c r="H36" s="62"/>
      <c r="I36" s="63"/>
      <c r="J36" s="64"/>
    </row>
    <row r="37" customFormat="false" ht="15.75" hidden="false" customHeight="false" outlineLevel="0" collapsed="false">
      <c r="A37" s="82"/>
      <c r="B37" s="82"/>
      <c r="C37" s="82"/>
      <c r="D37" s="82"/>
      <c r="E37" s="82"/>
      <c r="F37" s="83" t="s">
        <v>39</v>
      </c>
      <c r="G37" s="84" t="s">
        <v>40</v>
      </c>
      <c r="H37" s="62"/>
      <c r="I37" s="63"/>
      <c r="J37" s="64"/>
    </row>
    <row r="38" customFormat="false" ht="15.75" hidden="false" customHeight="true" outlineLevel="0" collapsed="false">
      <c r="A38" s="85" t="s">
        <v>43</v>
      </c>
      <c r="B38" s="85"/>
      <c r="C38" s="85"/>
      <c r="D38" s="85"/>
      <c r="E38" s="85"/>
      <c r="F38" s="86" t="n">
        <v>1</v>
      </c>
      <c r="G38" s="87" t="n">
        <v>2</v>
      </c>
      <c r="H38" s="62"/>
      <c r="I38" s="63"/>
      <c r="J38" s="64"/>
    </row>
    <row r="39" customFormat="false" ht="22.5" hidden="false" customHeight="true" outlineLevel="0" collapsed="false">
      <c r="A39" s="75" t="s">
        <v>99</v>
      </c>
      <c r="B39" s="75"/>
      <c r="C39" s="75"/>
      <c r="D39" s="75"/>
      <c r="E39" s="75"/>
      <c r="F39" s="66" t="s">
        <v>100</v>
      </c>
      <c r="G39" s="67" t="n">
        <v>0</v>
      </c>
      <c r="H39" s="62"/>
      <c r="I39" s="69"/>
      <c r="J39" s="71"/>
    </row>
    <row r="40" customFormat="false" ht="24.75" hidden="false" customHeight="true" outlineLevel="0" collapsed="false">
      <c r="A40" s="88" t="s">
        <v>101</v>
      </c>
      <c r="B40" s="89" t="s">
        <v>102</v>
      </c>
      <c r="C40" s="89"/>
      <c r="D40" s="89"/>
      <c r="E40" s="89"/>
      <c r="F40" s="66" t="n">
        <v>202</v>
      </c>
      <c r="G40" s="67" t="n">
        <v>0</v>
      </c>
      <c r="H40" s="62" t="s">
        <v>103</v>
      </c>
      <c r="I40" s="69"/>
      <c r="J40" s="71"/>
    </row>
    <row r="41" customFormat="false" ht="24.75" hidden="false" customHeight="true" outlineLevel="0" collapsed="false">
      <c r="A41" s="88"/>
      <c r="B41" s="89" t="s">
        <v>104</v>
      </c>
      <c r="C41" s="89"/>
      <c r="D41" s="89"/>
      <c r="E41" s="89"/>
      <c r="F41" s="66" t="n">
        <v>203</v>
      </c>
      <c r="G41" s="67" t="n">
        <v>0</v>
      </c>
      <c r="H41" s="62" t="s">
        <v>105</v>
      </c>
      <c r="I41" s="69"/>
      <c r="J41" s="71"/>
    </row>
    <row r="42" customFormat="false" ht="22.5" hidden="false" customHeight="true" outlineLevel="0" collapsed="false">
      <c r="A42" s="75" t="s">
        <v>106</v>
      </c>
      <c r="B42" s="75"/>
      <c r="C42" s="75"/>
      <c r="D42" s="75"/>
      <c r="E42" s="75"/>
      <c r="F42" s="66" t="n">
        <v>204</v>
      </c>
      <c r="G42" s="70" t="n">
        <f aca="false">G43+G47</f>
        <v>0</v>
      </c>
      <c r="H42" s="62" t="s">
        <v>107</v>
      </c>
      <c r="I42" s="63"/>
      <c r="J42" s="64"/>
    </row>
    <row r="43" customFormat="false" ht="22.5" hidden="false" customHeight="true" outlineLevel="0" collapsed="false">
      <c r="A43" s="75" t="s">
        <v>108</v>
      </c>
      <c r="B43" s="75"/>
      <c r="C43" s="75"/>
      <c r="D43" s="75"/>
      <c r="E43" s="75"/>
      <c r="F43" s="66" t="n">
        <v>205</v>
      </c>
      <c r="G43" s="70" t="n">
        <f aca="false">SUM(G44:G46)</f>
        <v>0</v>
      </c>
      <c r="H43" s="62" t="s">
        <v>109</v>
      </c>
      <c r="I43" s="63"/>
      <c r="J43" s="64"/>
    </row>
    <row r="44" customFormat="false" ht="22.5" hidden="false" customHeight="true" outlineLevel="0" collapsed="false">
      <c r="A44" s="88" t="s">
        <v>110</v>
      </c>
      <c r="B44" s="73" t="s">
        <v>111</v>
      </c>
      <c r="C44" s="73"/>
      <c r="D44" s="73"/>
      <c r="E44" s="73"/>
      <c r="F44" s="66" t="n">
        <v>206</v>
      </c>
      <c r="G44" s="67" t="n">
        <v>0</v>
      </c>
      <c r="H44" s="62"/>
      <c r="I44" s="63"/>
      <c r="J44" s="64"/>
    </row>
    <row r="45" customFormat="false" ht="46.5" hidden="false" customHeight="true" outlineLevel="0" collapsed="false">
      <c r="A45" s="88"/>
      <c r="B45" s="73" t="s">
        <v>112</v>
      </c>
      <c r="C45" s="73"/>
      <c r="D45" s="73"/>
      <c r="E45" s="73"/>
      <c r="F45" s="66" t="n">
        <v>207</v>
      </c>
      <c r="G45" s="67" t="n">
        <v>0</v>
      </c>
      <c r="H45" s="62" t="s">
        <v>113</v>
      </c>
      <c r="I45" s="69" t="str">
        <f aca="false">IF($G$45&gt;0,IF($G$80=0,"Akce nejsou vyplněny",""),"")</f>
        <v/>
      </c>
      <c r="J45" s="71"/>
    </row>
    <row r="46" customFormat="false" ht="22.5" hidden="false" customHeight="true" outlineLevel="0" collapsed="false">
      <c r="A46" s="88"/>
      <c r="B46" s="73" t="s">
        <v>114</v>
      </c>
      <c r="C46" s="73"/>
      <c r="D46" s="73"/>
      <c r="E46" s="73"/>
      <c r="F46" s="66" t="n">
        <v>208</v>
      </c>
      <c r="G46" s="67" t="n">
        <v>0</v>
      </c>
      <c r="H46" s="62" t="s">
        <v>115</v>
      </c>
      <c r="I46" s="69" t="str">
        <f aca="false">IF($G$46&gt;0,IF($G$82=0,"Akce nejsou vyplněny",""),"")</f>
        <v/>
      </c>
      <c r="J46" s="71"/>
    </row>
    <row r="47" customFormat="false" ht="30" hidden="false" customHeight="true" outlineLevel="0" collapsed="false">
      <c r="A47" s="76" t="s">
        <v>116</v>
      </c>
      <c r="B47" s="76"/>
      <c r="C47" s="76"/>
      <c r="D47" s="76"/>
      <c r="E47" s="76"/>
      <c r="F47" s="77" t="n">
        <v>209</v>
      </c>
      <c r="G47" s="90" t="n">
        <f aca="false">G103+G106+G111+G112</f>
        <v>0</v>
      </c>
      <c r="H47" s="62" t="s">
        <v>117</v>
      </c>
      <c r="I47" s="63"/>
      <c r="J47" s="64"/>
    </row>
    <row r="48" customFormat="false" ht="15.75" hidden="false" customHeight="false" outlineLevel="0" collapsed="false">
      <c r="A48" s="2"/>
      <c r="B48" s="2"/>
      <c r="C48" s="2"/>
      <c r="D48" s="2"/>
      <c r="E48" s="2"/>
      <c r="F48" s="2"/>
      <c r="G48" s="81"/>
      <c r="H48" s="91"/>
      <c r="I48" s="92"/>
      <c r="J48" s="93"/>
    </row>
    <row r="49" customFormat="false" ht="26.25" hidden="false" customHeight="true" outlineLevel="0" collapsed="false">
      <c r="A49" s="51" t="s">
        <v>118</v>
      </c>
      <c r="B49" s="51"/>
      <c r="C49" s="51"/>
      <c r="D49" s="51"/>
      <c r="E49" s="2"/>
      <c r="F49" s="2"/>
      <c r="G49" s="81"/>
      <c r="H49" s="94"/>
      <c r="I49" s="95"/>
      <c r="J49" s="96"/>
    </row>
    <row r="50" customFormat="false" ht="15.75" hidden="false" customHeight="false" outlineLevel="0" collapsed="false">
      <c r="A50" s="82"/>
      <c r="B50" s="82"/>
      <c r="C50" s="82"/>
      <c r="D50" s="82"/>
      <c r="E50" s="82"/>
      <c r="F50" s="97" t="s">
        <v>39</v>
      </c>
      <c r="G50" s="84" t="s">
        <v>40</v>
      </c>
      <c r="H50" s="62"/>
      <c r="I50" s="63"/>
      <c r="J50" s="64"/>
    </row>
    <row r="51" customFormat="false" ht="15.75" hidden="false" customHeight="true" outlineLevel="0" collapsed="false">
      <c r="A51" s="85" t="s">
        <v>43</v>
      </c>
      <c r="B51" s="85"/>
      <c r="C51" s="85"/>
      <c r="D51" s="85"/>
      <c r="E51" s="85"/>
      <c r="F51" s="98" t="n">
        <v>1</v>
      </c>
      <c r="G51" s="87" t="n">
        <v>2</v>
      </c>
      <c r="H51" s="62"/>
      <c r="I51" s="63"/>
      <c r="J51" s="64"/>
    </row>
    <row r="52" customFormat="false" ht="22.5" hidden="false" customHeight="true" outlineLevel="0" collapsed="false">
      <c r="A52" s="99" t="s">
        <v>119</v>
      </c>
      <c r="B52" s="99"/>
      <c r="C52" s="99"/>
      <c r="D52" s="99"/>
      <c r="E52" s="99"/>
      <c r="F52" s="66" t="s">
        <v>120</v>
      </c>
      <c r="G52" s="100" t="n">
        <f aca="false">SUM(G53+G109+G110)</f>
        <v>0</v>
      </c>
      <c r="H52" s="62" t="s">
        <v>121</v>
      </c>
      <c r="I52" s="69"/>
      <c r="J52" s="71"/>
    </row>
    <row r="53" customFormat="false" ht="29.25" hidden="false" customHeight="true" outlineLevel="0" collapsed="false">
      <c r="A53" s="75" t="s">
        <v>122</v>
      </c>
      <c r="B53" s="75"/>
      <c r="C53" s="75"/>
      <c r="D53" s="75"/>
      <c r="E53" s="75"/>
      <c r="F53" s="66" t="s">
        <v>123</v>
      </c>
      <c r="G53" s="100" t="n">
        <f aca="false">SUM(G54:G67)</f>
        <v>0</v>
      </c>
      <c r="H53" s="62" t="s">
        <v>124</v>
      </c>
      <c r="I53" s="69" t="str">
        <f aca="false">IF($G$53&lt;$G$68,"Ř. 0302 musí být větší než 0317","")</f>
        <v/>
      </c>
      <c r="J53" s="71"/>
    </row>
    <row r="54" customFormat="false" ht="22.5" hidden="false" customHeight="true" outlineLevel="0" collapsed="false">
      <c r="A54" s="72" t="s">
        <v>125</v>
      </c>
      <c r="B54" s="73" t="s">
        <v>126</v>
      </c>
      <c r="C54" s="73"/>
      <c r="D54" s="73"/>
      <c r="E54" s="73"/>
      <c r="F54" s="66" t="s">
        <v>127</v>
      </c>
      <c r="G54" s="67" t="n">
        <v>0</v>
      </c>
      <c r="H54" s="62" t="s">
        <v>128</v>
      </c>
      <c r="I54" s="63"/>
      <c r="J54" s="64"/>
    </row>
    <row r="55" customFormat="false" ht="22.5" hidden="false" customHeight="true" outlineLevel="0" collapsed="false">
      <c r="A55" s="72"/>
      <c r="B55" s="73" t="s">
        <v>129</v>
      </c>
      <c r="C55" s="73"/>
      <c r="D55" s="73"/>
      <c r="E55" s="73"/>
      <c r="F55" s="66" t="s">
        <v>130</v>
      </c>
      <c r="G55" s="67" t="n">
        <v>0</v>
      </c>
      <c r="H55" s="62" t="s">
        <v>128</v>
      </c>
      <c r="I55" s="63"/>
      <c r="J55" s="64"/>
    </row>
    <row r="56" customFormat="false" ht="22.5" hidden="false" customHeight="true" outlineLevel="0" collapsed="false">
      <c r="A56" s="72"/>
      <c r="B56" s="73" t="s">
        <v>131</v>
      </c>
      <c r="C56" s="73"/>
      <c r="D56" s="73"/>
      <c r="E56" s="73"/>
      <c r="F56" s="66" t="s">
        <v>132</v>
      </c>
      <c r="G56" s="67" t="n">
        <v>0</v>
      </c>
      <c r="H56" s="62" t="s">
        <v>128</v>
      </c>
      <c r="I56" s="63"/>
      <c r="J56" s="64"/>
    </row>
    <row r="57" customFormat="false" ht="22.5" hidden="false" customHeight="true" outlineLevel="0" collapsed="false">
      <c r="A57" s="72"/>
      <c r="B57" s="73" t="s">
        <v>133</v>
      </c>
      <c r="C57" s="73"/>
      <c r="D57" s="73"/>
      <c r="E57" s="73"/>
      <c r="F57" s="66" t="s">
        <v>134</v>
      </c>
      <c r="G57" s="67" t="n">
        <v>0</v>
      </c>
      <c r="H57" s="62" t="s">
        <v>128</v>
      </c>
      <c r="I57" s="63"/>
      <c r="J57" s="64"/>
    </row>
    <row r="58" customFormat="false" ht="22.5" hidden="false" customHeight="true" outlineLevel="0" collapsed="false">
      <c r="A58" s="72"/>
      <c r="B58" s="73" t="s">
        <v>135</v>
      </c>
      <c r="C58" s="73"/>
      <c r="D58" s="73"/>
      <c r="E58" s="73"/>
      <c r="F58" s="66" t="s">
        <v>136</v>
      </c>
      <c r="G58" s="67" t="n">
        <v>0</v>
      </c>
      <c r="H58" s="62"/>
      <c r="I58" s="63"/>
      <c r="J58" s="64"/>
    </row>
    <row r="59" customFormat="false" ht="22.5" hidden="false" customHeight="true" outlineLevel="0" collapsed="false">
      <c r="A59" s="72"/>
      <c r="B59" s="73" t="s">
        <v>60</v>
      </c>
      <c r="C59" s="73"/>
      <c r="D59" s="73"/>
      <c r="E59" s="73"/>
      <c r="F59" s="66" t="s">
        <v>137</v>
      </c>
      <c r="G59" s="67" t="n">
        <v>0</v>
      </c>
      <c r="H59" s="62"/>
      <c r="I59" s="63"/>
      <c r="J59" s="64"/>
    </row>
    <row r="60" customFormat="false" ht="22.5" hidden="false" customHeight="true" outlineLevel="0" collapsed="false">
      <c r="A60" s="72"/>
      <c r="B60" s="73" t="s">
        <v>63</v>
      </c>
      <c r="C60" s="73"/>
      <c r="D60" s="73"/>
      <c r="E60" s="73"/>
      <c r="F60" s="66" t="s">
        <v>138</v>
      </c>
      <c r="G60" s="67" t="n">
        <v>0</v>
      </c>
      <c r="H60" s="62"/>
      <c r="I60" s="63"/>
      <c r="J60" s="64"/>
    </row>
    <row r="61" customFormat="false" ht="22.5" hidden="false" customHeight="true" outlineLevel="0" collapsed="false">
      <c r="A61" s="72"/>
      <c r="B61" s="73" t="s">
        <v>66</v>
      </c>
      <c r="C61" s="73"/>
      <c r="D61" s="73"/>
      <c r="E61" s="73"/>
      <c r="F61" s="66" t="s">
        <v>139</v>
      </c>
      <c r="G61" s="67" t="n">
        <v>0</v>
      </c>
      <c r="H61" s="62"/>
      <c r="I61" s="63"/>
      <c r="J61" s="64"/>
    </row>
    <row r="62" customFormat="false" ht="22.5" hidden="false" customHeight="true" outlineLevel="0" collapsed="false">
      <c r="A62" s="72"/>
      <c r="B62" s="73" t="s">
        <v>69</v>
      </c>
      <c r="C62" s="73"/>
      <c r="D62" s="73"/>
      <c r="E62" s="73"/>
      <c r="F62" s="66" t="s">
        <v>140</v>
      </c>
      <c r="G62" s="67" t="n">
        <v>0</v>
      </c>
      <c r="H62" s="62"/>
      <c r="I62" s="63"/>
      <c r="J62" s="64"/>
    </row>
    <row r="63" customFormat="false" ht="22.5" hidden="false" customHeight="true" outlineLevel="0" collapsed="false">
      <c r="A63" s="72"/>
      <c r="B63" s="73" t="s">
        <v>71</v>
      </c>
      <c r="C63" s="73"/>
      <c r="D63" s="73"/>
      <c r="E63" s="73"/>
      <c r="F63" s="66" t="s">
        <v>141</v>
      </c>
      <c r="G63" s="67" t="n">
        <v>0</v>
      </c>
      <c r="H63" s="62"/>
      <c r="I63" s="63"/>
      <c r="J63" s="64"/>
    </row>
    <row r="64" customFormat="false" ht="22.5" hidden="false" customHeight="true" outlineLevel="0" collapsed="false">
      <c r="A64" s="72"/>
      <c r="B64" s="73" t="s">
        <v>74</v>
      </c>
      <c r="C64" s="73"/>
      <c r="D64" s="73"/>
      <c r="E64" s="73"/>
      <c r="F64" s="66" t="s">
        <v>142</v>
      </c>
      <c r="G64" s="67" t="n">
        <v>0</v>
      </c>
      <c r="H64" s="62"/>
      <c r="I64" s="63"/>
      <c r="J64" s="64"/>
    </row>
    <row r="65" customFormat="false" ht="22.5" hidden="false" customHeight="true" outlineLevel="0" collapsed="false">
      <c r="A65" s="72"/>
      <c r="B65" s="73" t="s">
        <v>77</v>
      </c>
      <c r="C65" s="73"/>
      <c r="D65" s="73"/>
      <c r="E65" s="73"/>
      <c r="F65" s="66" t="s">
        <v>143</v>
      </c>
      <c r="G65" s="67" t="n">
        <v>0</v>
      </c>
      <c r="H65" s="62"/>
      <c r="I65" s="63"/>
      <c r="J65" s="64"/>
    </row>
    <row r="66" customFormat="false" ht="22.5" hidden="false" customHeight="true" outlineLevel="0" collapsed="false">
      <c r="A66" s="72"/>
      <c r="B66" s="73" t="s">
        <v>79</v>
      </c>
      <c r="C66" s="73"/>
      <c r="D66" s="73"/>
      <c r="E66" s="73"/>
      <c r="F66" s="66" t="s">
        <v>144</v>
      </c>
      <c r="G66" s="67" t="n">
        <v>0</v>
      </c>
      <c r="H66" s="62"/>
      <c r="I66" s="63"/>
      <c r="J66" s="64"/>
    </row>
    <row r="67" customFormat="false" ht="22.5" hidden="false" customHeight="true" outlineLevel="0" collapsed="false">
      <c r="A67" s="72"/>
      <c r="B67" s="73" t="s">
        <v>82</v>
      </c>
      <c r="C67" s="73"/>
      <c r="D67" s="73"/>
      <c r="E67" s="73"/>
      <c r="F67" s="66" t="s">
        <v>145</v>
      </c>
      <c r="G67" s="67" t="n">
        <v>0</v>
      </c>
      <c r="H67" s="62"/>
      <c r="I67" s="63"/>
      <c r="J67" s="64"/>
    </row>
    <row r="68" customFormat="false" ht="22.5" hidden="false" customHeight="true" outlineLevel="0" collapsed="false">
      <c r="A68" s="101" t="s">
        <v>146</v>
      </c>
      <c r="B68" s="101"/>
      <c r="C68" s="101"/>
      <c r="D68" s="101"/>
      <c r="E68" s="101"/>
      <c r="F68" s="77" t="s">
        <v>147</v>
      </c>
      <c r="G68" s="78" t="n">
        <v>0</v>
      </c>
      <c r="H68" s="62" t="s">
        <v>148</v>
      </c>
      <c r="I68" s="69" t="str">
        <f aca="false">IF($G$68&gt;$G$53,"Ř. 0317 je větší 0302","")</f>
        <v/>
      </c>
      <c r="J68" s="71"/>
    </row>
    <row r="69" customFormat="false" ht="15.75" hidden="false" customHeight="false" outlineLevel="0" collapsed="false">
      <c r="A69" s="2"/>
      <c r="B69" s="2"/>
      <c r="C69" s="2"/>
      <c r="D69" s="2"/>
      <c r="E69" s="2"/>
      <c r="F69" s="2"/>
      <c r="G69" s="81"/>
      <c r="H69" s="62"/>
      <c r="I69" s="63"/>
      <c r="J69" s="64"/>
    </row>
    <row r="70" customFormat="false" ht="26.25" hidden="false" customHeight="true" outlineLevel="0" collapsed="false">
      <c r="A70" s="51" t="s">
        <v>149</v>
      </c>
      <c r="B70" s="51"/>
      <c r="C70" s="51"/>
      <c r="D70" s="51"/>
      <c r="E70" s="2"/>
      <c r="F70" s="2"/>
      <c r="G70" s="81"/>
      <c r="H70" s="62"/>
      <c r="I70" s="63"/>
      <c r="J70" s="64"/>
    </row>
    <row r="71" customFormat="false" ht="15.75" hidden="false" customHeight="false" outlineLevel="0" collapsed="false">
      <c r="A71" s="82"/>
      <c r="B71" s="82"/>
      <c r="C71" s="82"/>
      <c r="D71" s="82"/>
      <c r="E71" s="82"/>
      <c r="F71" s="97" t="s">
        <v>39</v>
      </c>
      <c r="G71" s="84" t="s">
        <v>40</v>
      </c>
      <c r="H71" s="62"/>
      <c r="I71" s="63"/>
      <c r="J71" s="64"/>
    </row>
    <row r="72" customFormat="false" ht="15.75" hidden="false" customHeight="true" outlineLevel="0" collapsed="false">
      <c r="A72" s="85" t="s">
        <v>43</v>
      </c>
      <c r="B72" s="85"/>
      <c r="C72" s="85"/>
      <c r="D72" s="85"/>
      <c r="E72" s="85"/>
      <c r="F72" s="98" t="n">
        <v>1</v>
      </c>
      <c r="G72" s="87" t="n">
        <v>2</v>
      </c>
      <c r="H72" s="62"/>
      <c r="I72" s="63"/>
      <c r="J72" s="64"/>
    </row>
    <row r="73" customFormat="false" ht="31.5" hidden="false" customHeight="true" outlineLevel="0" collapsed="false">
      <c r="A73" s="59" t="s">
        <v>150</v>
      </c>
      <c r="B73" s="59"/>
      <c r="C73" s="102" t="s">
        <v>151</v>
      </c>
      <c r="D73" s="73" t="s">
        <v>152</v>
      </c>
      <c r="E73" s="73"/>
      <c r="F73" s="66" t="n">
        <v>401</v>
      </c>
      <c r="G73" s="67" t="n">
        <v>0</v>
      </c>
      <c r="H73" s="62"/>
      <c r="I73" s="69"/>
      <c r="J73" s="71"/>
    </row>
    <row r="74" customFormat="false" ht="31.5" hidden="false" customHeight="true" outlineLevel="0" collapsed="false">
      <c r="A74" s="59"/>
      <c r="B74" s="59"/>
      <c r="C74" s="102"/>
      <c r="D74" s="73" t="s">
        <v>153</v>
      </c>
      <c r="E74" s="73"/>
      <c r="F74" s="66" t="n">
        <v>402</v>
      </c>
      <c r="G74" s="67" t="n">
        <v>0</v>
      </c>
      <c r="H74" s="62"/>
      <c r="I74" s="69"/>
      <c r="J74" s="71"/>
    </row>
    <row r="75" customFormat="false" ht="23.25" hidden="false" customHeight="true" outlineLevel="0" collapsed="false">
      <c r="A75" s="59" t="s">
        <v>154</v>
      </c>
      <c r="B75" s="59"/>
      <c r="C75" s="102"/>
      <c r="D75" s="103" t="s">
        <v>155</v>
      </c>
      <c r="E75" s="103"/>
      <c r="F75" s="66" t="n">
        <v>403</v>
      </c>
      <c r="G75" s="67" t="n">
        <v>0</v>
      </c>
      <c r="H75" s="62"/>
      <c r="I75" s="69"/>
      <c r="J75" s="71"/>
    </row>
    <row r="76" customFormat="false" ht="23.25" hidden="false" customHeight="true" outlineLevel="0" collapsed="false">
      <c r="A76" s="59"/>
      <c r="B76" s="59"/>
      <c r="C76" s="102"/>
      <c r="D76" s="103" t="s">
        <v>156</v>
      </c>
      <c r="E76" s="103"/>
      <c r="F76" s="104" t="n">
        <v>404</v>
      </c>
      <c r="G76" s="67" t="n">
        <v>0</v>
      </c>
      <c r="H76" s="62"/>
      <c r="I76" s="69"/>
      <c r="J76" s="71"/>
    </row>
    <row r="77" customFormat="false" ht="30" hidden="false" customHeight="true" outlineLevel="0" collapsed="false">
      <c r="A77" s="23" t="s">
        <v>157</v>
      </c>
      <c r="B77" s="23"/>
      <c r="C77" s="23"/>
      <c r="D77" s="23"/>
      <c r="E77" s="23"/>
      <c r="F77" s="66" t="n">
        <v>405</v>
      </c>
      <c r="G77" s="67" t="n">
        <v>0</v>
      </c>
      <c r="H77" s="62" t="s">
        <v>158</v>
      </c>
      <c r="I77" s="69"/>
      <c r="J77" s="71"/>
    </row>
    <row r="78" customFormat="false" ht="36" hidden="false" customHeight="true" outlineLevel="0" collapsed="false">
      <c r="A78" s="23" t="s">
        <v>159</v>
      </c>
      <c r="B78" s="23"/>
      <c r="C78" s="23"/>
      <c r="D78" s="23"/>
      <c r="E78" s="23"/>
      <c r="F78" s="66" t="n">
        <v>406</v>
      </c>
      <c r="G78" s="67" t="n">
        <v>0</v>
      </c>
      <c r="H78" s="62" t="s">
        <v>160</v>
      </c>
      <c r="I78" s="69" t="str">
        <f aca="false">IF(FLOOR(G78/8,1)&lt;$G$79,"Počet hodin neodpovídá ř. 0407*8 hod.","")</f>
        <v/>
      </c>
      <c r="J78" s="64"/>
    </row>
    <row r="79" customFormat="false" ht="30" hidden="false" customHeight="true" outlineLevel="0" collapsed="false">
      <c r="A79" s="23" t="s">
        <v>161</v>
      </c>
      <c r="B79" s="23"/>
      <c r="C79" s="23"/>
      <c r="D79" s="23"/>
      <c r="E79" s="23"/>
      <c r="F79" s="66" t="n">
        <v>407</v>
      </c>
      <c r="G79" s="67" t="n">
        <v>0</v>
      </c>
      <c r="H79" s="62" t="s">
        <v>162</v>
      </c>
      <c r="I79" s="69" t="str">
        <f aca="false">IF(G79=0,IF(G78&gt;G77*7,"Někteří zaměstnanci splnili standard.",""),"")</f>
        <v/>
      </c>
      <c r="J79" s="71"/>
    </row>
    <row r="80" customFormat="false" ht="30" hidden="false" customHeight="true" outlineLevel="0" collapsed="false">
      <c r="A80" s="23" t="s">
        <v>163</v>
      </c>
      <c r="B80" s="23"/>
      <c r="C80" s="23"/>
      <c r="D80" s="23"/>
      <c r="E80" s="23"/>
      <c r="F80" s="66" t="n">
        <v>408</v>
      </c>
      <c r="G80" s="67" t="n">
        <v>0</v>
      </c>
      <c r="H80" s="62" t="s">
        <v>164</v>
      </c>
      <c r="I80" s="69" t="str">
        <f aca="false">IF($G$45&gt;0,IF($G$80=0,"Vyplňte počet akcí",""),"")</f>
        <v/>
      </c>
      <c r="J80" s="105"/>
    </row>
    <row r="81" customFormat="false" ht="30" hidden="false" customHeight="true" outlineLevel="0" collapsed="false">
      <c r="A81" s="23" t="s">
        <v>165</v>
      </c>
      <c r="B81" s="23"/>
      <c r="C81" s="23"/>
      <c r="D81" s="23"/>
      <c r="E81" s="23"/>
      <c r="F81" s="66" t="n">
        <v>409</v>
      </c>
      <c r="G81" s="67" t="n">
        <v>0</v>
      </c>
      <c r="H81" s="62" t="s">
        <v>166</v>
      </c>
      <c r="I81" s="69"/>
      <c r="J81" s="105"/>
    </row>
    <row r="82" customFormat="false" ht="25.5" hidden="false" customHeight="true" outlineLevel="0" collapsed="false">
      <c r="A82" s="21" t="s">
        <v>167</v>
      </c>
      <c r="B82" s="21"/>
      <c r="C82" s="21"/>
      <c r="D82" s="21"/>
      <c r="E82" s="21"/>
      <c r="F82" s="66" t="n">
        <v>410</v>
      </c>
      <c r="G82" s="67" t="n">
        <v>0</v>
      </c>
      <c r="H82" s="62" t="s">
        <v>168</v>
      </c>
      <c r="I82" s="69" t="str">
        <f aca="false">IF($G$46&gt;0,IF($G$82=0,"Vyplňte počet akcí",""),"")</f>
        <v/>
      </c>
      <c r="J82" s="105"/>
    </row>
    <row r="83" customFormat="false" ht="30" hidden="false" customHeight="true" outlineLevel="0" collapsed="false">
      <c r="A83" s="23" t="s">
        <v>169</v>
      </c>
      <c r="B83" s="23"/>
      <c r="C83" s="23"/>
      <c r="D83" s="23"/>
      <c r="E83" s="23"/>
      <c r="F83" s="66" t="n">
        <v>411</v>
      </c>
      <c r="G83" s="67" t="n">
        <v>0</v>
      </c>
      <c r="H83" s="62" t="s">
        <v>166</v>
      </c>
      <c r="I83" s="69"/>
      <c r="J83" s="105"/>
    </row>
    <row r="84" customFormat="false" ht="30" hidden="false" customHeight="true" outlineLevel="0" collapsed="false">
      <c r="A84" s="23" t="s">
        <v>170</v>
      </c>
      <c r="B84" s="23"/>
      <c r="C84" s="23"/>
      <c r="D84" s="23"/>
      <c r="E84" s="23"/>
      <c r="F84" s="66" t="n">
        <v>412</v>
      </c>
      <c r="G84" s="67" t="n">
        <v>0</v>
      </c>
      <c r="H84" s="62" t="s">
        <v>171</v>
      </c>
      <c r="I84" s="69" t="str">
        <f aca="false">IF($G$84&gt;$G$82,"Ř. 0412 je větší 0410","")</f>
        <v/>
      </c>
      <c r="J84" s="71"/>
    </row>
    <row r="85" customFormat="false" ht="30" hidden="false" customHeight="true" outlineLevel="0" collapsed="false">
      <c r="A85" s="23" t="s">
        <v>172</v>
      </c>
      <c r="B85" s="23"/>
      <c r="C85" s="23"/>
      <c r="D85" s="23"/>
      <c r="E85" s="23"/>
      <c r="F85" s="66" t="n">
        <v>413</v>
      </c>
      <c r="G85" s="67" t="n">
        <v>0</v>
      </c>
      <c r="H85" s="62"/>
      <c r="I85" s="63"/>
      <c r="J85" s="64"/>
    </row>
    <row r="86" customFormat="false" ht="22.5" hidden="false" customHeight="true" outlineLevel="0" collapsed="false">
      <c r="A86" s="21" t="s">
        <v>173</v>
      </c>
      <c r="B86" s="21"/>
      <c r="C86" s="21"/>
      <c r="D86" s="21"/>
      <c r="E86" s="21"/>
      <c r="F86" s="66" t="n">
        <v>414</v>
      </c>
      <c r="G86" s="67" t="n">
        <v>0</v>
      </c>
      <c r="H86" s="62"/>
      <c r="I86" s="69" t="str">
        <f aca="false">IF($G$86&gt;0,IF($G$85=0,"Chybí tituly v ř. 0413",""),"")</f>
        <v/>
      </c>
      <c r="J86" s="71"/>
    </row>
    <row r="87" customFormat="false" ht="30" hidden="false" customHeight="true" outlineLevel="0" collapsed="false">
      <c r="A87" s="23" t="s">
        <v>174</v>
      </c>
      <c r="B87" s="23"/>
      <c r="C87" s="23"/>
      <c r="D87" s="23"/>
      <c r="E87" s="23"/>
      <c r="F87" s="66" t="n">
        <v>415</v>
      </c>
      <c r="G87" s="67" t="n">
        <v>0</v>
      </c>
      <c r="H87" s="62"/>
      <c r="I87" s="106"/>
      <c r="J87" s="71"/>
    </row>
    <row r="88" customFormat="false" ht="22.5" hidden="false" customHeight="true" outlineLevel="0" collapsed="false">
      <c r="A88" s="21" t="s">
        <v>173</v>
      </c>
      <c r="B88" s="21"/>
      <c r="C88" s="21"/>
      <c r="D88" s="21"/>
      <c r="E88" s="21"/>
      <c r="F88" s="66" t="n">
        <v>416</v>
      </c>
      <c r="G88" s="67" t="n">
        <v>0</v>
      </c>
      <c r="H88" s="62"/>
      <c r="I88" s="69" t="str">
        <f aca="false">IF($G$88&gt;0,IF($G$87=0,"Chybí tituly v ř. 0415",""),"")</f>
        <v/>
      </c>
      <c r="J88" s="71"/>
    </row>
    <row r="89" customFormat="false" ht="30" hidden="false" customHeight="true" outlineLevel="0" collapsed="false">
      <c r="A89" s="23" t="s">
        <v>175</v>
      </c>
      <c r="B89" s="23"/>
      <c r="C89" s="23"/>
      <c r="D89" s="23"/>
      <c r="E89" s="23"/>
      <c r="F89" s="66" t="n">
        <v>417</v>
      </c>
      <c r="G89" s="67" t="n">
        <v>0</v>
      </c>
      <c r="H89" s="62"/>
      <c r="I89" s="63"/>
      <c r="J89" s="64"/>
    </row>
    <row r="90" customFormat="false" ht="22.5" hidden="false" customHeight="true" outlineLevel="0" collapsed="false">
      <c r="A90" s="21" t="s">
        <v>176</v>
      </c>
      <c r="B90" s="21"/>
      <c r="C90" s="21"/>
      <c r="D90" s="21"/>
      <c r="E90" s="21"/>
      <c r="F90" s="66" t="n">
        <v>418</v>
      </c>
      <c r="G90" s="67" t="n">
        <v>0</v>
      </c>
      <c r="H90" s="107" t="s">
        <v>177</v>
      </c>
      <c r="I90" s="63"/>
      <c r="J90" s="64"/>
    </row>
    <row r="91" customFormat="false" ht="25.5" hidden="false" customHeight="true" outlineLevel="0" collapsed="false">
      <c r="A91" s="21" t="s">
        <v>178</v>
      </c>
      <c r="B91" s="21"/>
      <c r="C91" s="21"/>
      <c r="D91" s="21"/>
      <c r="E91" s="21"/>
      <c r="F91" s="66" t="n">
        <v>419</v>
      </c>
      <c r="G91" s="67" t="n">
        <v>0</v>
      </c>
      <c r="H91" s="108" t="s">
        <v>179</v>
      </c>
      <c r="I91" s="63"/>
      <c r="J91" s="64"/>
    </row>
    <row r="92" customFormat="false" ht="22.5" hidden="false" customHeight="true" outlineLevel="0" collapsed="false">
      <c r="A92" s="21" t="s">
        <v>180</v>
      </c>
      <c r="B92" s="21"/>
      <c r="C92" s="21"/>
      <c r="D92" s="21"/>
      <c r="E92" s="21"/>
      <c r="F92" s="66" t="n">
        <v>420</v>
      </c>
      <c r="G92" s="67" t="n">
        <v>0</v>
      </c>
      <c r="H92" s="62" t="s">
        <v>181</v>
      </c>
      <c r="I92" s="63"/>
      <c r="J92" s="64"/>
    </row>
    <row r="93" customFormat="false" ht="22.5" hidden="false" customHeight="true" outlineLevel="0" collapsed="false">
      <c r="A93" s="21" t="s">
        <v>182</v>
      </c>
      <c r="B93" s="21"/>
      <c r="C93" s="21"/>
      <c r="D93" s="21"/>
      <c r="E93" s="21"/>
      <c r="F93" s="66" t="n">
        <v>421</v>
      </c>
      <c r="G93" s="67" t="n">
        <v>0</v>
      </c>
      <c r="H93" s="62" t="s">
        <v>183</v>
      </c>
      <c r="I93" s="63"/>
      <c r="J93" s="64"/>
    </row>
    <row r="94" customFormat="false" ht="22.5" hidden="false" customHeight="true" outlineLevel="0" collapsed="false">
      <c r="A94" s="21" t="s">
        <v>184</v>
      </c>
      <c r="B94" s="21"/>
      <c r="C94" s="21"/>
      <c r="D94" s="21"/>
      <c r="E94" s="21"/>
      <c r="F94" s="66" t="n">
        <v>422</v>
      </c>
      <c r="G94" s="67" t="n">
        <v>0</v>
      </c>
      <c r="H94" s="62" t="s">
        <v>185</v>
      </c>
      <c r="I94" s="63"/>
      <c r="J94" s="64"/>
    </row>
    <row r="95" customFormat="false" ht="22.5" hidden="false" customHeight="true" outlineLevel="0" collapsed="false">
      <c r="A95" s="25" t="s">
        <v>186</v>
      </c>
      <c r="B95" s="25"/>
      <c r="C95" s="25"/>
      <c r="D95" s="25"/>
      <c r="E95" s="25"/>
      <c r="F95" s="77" t="n">
        <v>423</v>
      </c>
      <c r="G95" s="109" t="n">
        <v>0</v>
      </c>
      <c r="H95" s="107" t="s">
        <v>187</v>
      </c>
      <c r="I95" s="63"/>
      <c r="J95" s="64"/>
    </row>
    <row r="96" customFormat="false" ht="15.75" hidden="false" customHeight="false" outlineLevel="0" collapsed="false">
      <c r="A96" s="2"/>
      <c r="B96" s="2"/>
      <c r="C96" s="2"/>
      <c r="D96" s="2"/>
      <c r="E96" s="2"/>
      <c r="F96" s="2"/>
      <c r="G96" s="81"/>
      <c r="H96" s="62"/>
      <c r="I96" s="63"/>
      <c r="J96" s="64"/>
    </row>
    <row r="97" customFormat="false" ht="26.25" hidden="false" customHeight="true" outlineLevel="0" collapsed="false">
      <c r="A97" s="51" t="s">
        <v>188</v>
      </c>
      <c r="B97" s="2"/>
      <c r="C97" s="2"/>
      <c r="D97" s="2"/>
      <c r="E97" s="2"/>
      <c r="F97" s="2"/>
      <c r="G97" s="81"/>
      <c r="H97" s="62"/>
      <c r="I97" s="63"/>
      <c r="J97" s="64"/>
    </row>
    <row r="98" customFormat="false" ht="15.75" hidden="false" customHeight="false" outlineLevel="0" collapsed="false">
      <c r="A98" s="82"/>
      <c r="B98" s="82"/>
      <c r="C98" s="82"/>
      <c r="D98" s="82"/>
      <c r="E98" s="82"/>
      <c r="F98" s="97" t="s">
        <v>39</v>
      </c>
      <c r="G98" s="84" t="s">
        <v>40</v>
      </c>
      <c r="H98" s="62"/>
      <c r="I98" s="63"/>
      <c r="J98" s="64"/>
    </row>
    <row r="99" customFormat="false" ht="15.75" hidden="false" customHeight="true" outlineLevel="0" collapsed="false">
      <c r="A99" s="85" t="s">
        <v>43</v>
      </c>
      <c r="B99" s="85"/>
      <c r="C99" s="85"/>
      <c r="D99" s="85"/>
      <c r="E99" s="85"/>
      <c r="F99" s="98" t="n">
        <v>1</v>
      </c>
      <c r="G99" s="87" t="n">
        <v>2</v>
      </c>
      <c r="H99" s="62"/>
      <c r="I99" s="63"/>
      <c r="J99" s="64"/>
    </row>
    <row r="100" customFormat="false" ht="24.75" hidden="false" customHeight="true" outlineLevel="0" collapsed="false">
      <c r="A100" s="21" t="s">
        <v>189</v>
      </c>
      <c r="B100" s="21"/>
      <c r="C100" s="21"/>
      <c r="D100" s="21"/>
      <c r="E100" s="21"/>
      <c r="F100" s="66" t="n">
        <v>501</v>
      </c>
      <c r="G100" s="67" t="n">
        <v>0</v>
      </c>
      <c r="H100" s="62" t="s">
        <v>190</v>
      </c>
      <c r="I100" s="69" t="str">
        <f aca="false">IF(G102&gt;0,IF(G100=0,"Chybí webová stránka.",""),"")</f>
        <v/>
      </c>
      <c r="J100" s="71"/>
    </row>
    <row r="101" customFormat="false" ht="22.5" hidden="false" customHeight="true" outlineLevel="0" collapsed="false">
      <c r="A101" s="21" t="s">
        <v>191</v>
      </c>
      <c r="B101" s="21"/>
      <c r="C101" s="21"/>
      <c r="D101" s="21"/>
      <c r="E101" s="21"/>
      <c r="F101" s="66" t="n">
        <v>502</v>
      </c>
      <c r="G101" s="67" t="n">
        <v>0</v>
      </c>
      <c r="H101" s="62" t="s">
        <v>192</v>
      </c>
      <c r="I101" s="63" t="str">
        <f aca="false">IF(G103&gt;0,IF(G101=0,"Chybí elektronický katalog.",""),"")</f>
        <v/>
      </c>
      <c r="J101" s="64"/>
    </row>
    <row r="102" customFormat="false" ht="23.25" hidden="false" customHeight="true" outlineLevel="0" collapsed="false">
      <c r="A102" s="110" t="s">
        <v>193</v>
      </c>
      <c r="B102" s="111" t="s">
        <v>194</v>
      </c>
      <c r="C102" s="111"/>
      <c r="D102" s="111"/>
      <c r="E102" s="111"/>
      <c r="F102" s="66" t="n">
        <v>503</v>
      </c>
      <c r="G102" s="67" t="n">
        <v>0</v>
      </c>
      <c r="H102" s="62"/>
      <c r="I102" s="63"/>
      <c r="J102" s="64"/>
    </row>
    <row r="103" customFormat="false" ht="30" hidden="false" customHeight="true" outlineLevel="0" collapsed="false">
      <c r="A103" s="110"/>
      <c r="B103" s="111" t="s">
        <v>195</v>
      </c>
      <c r="C103" s="111"/>
      <c r="D103" s="111"/>
      <c r="E103" s="111"/>
      <c r="F103" s="104" t="n">
        <v>504</v>
      </c>
      <c r="G103" s="67" t="n">
        <v>0</v>
      </c>
      <c r="H103" s="62" t="s">
        <v>196</v>
      </c>
      <c r="I103" s="63"/>
      <c r="J103" s="64"/>
    </row>
    <row r="104" customFormat="false" ht="22.5" hidden="false" customHeight="true" outlineLevel="0" collapsed="false">
      <c r="A104" s="110"/>
      <c r="B104" s="112" t="s">
        <v>197</v>
      </c>
      <c r="C104" s="112"/>
      <c r="D104" s="112"/>
      <c r="E104" s="112"/>
      <c r="F104" s="66" t="n">
        <v>505</v>
      </c>
      <c r="G104" s="67" t="n">
        <v>0</v>
      </c>
      <c r="H104" s="62" t="s">
        <v>198</v>
      </c>
      <c r="I104" s="63"/>
      <c r="J104" s="64"/>
    </row>
    <row r="105" customFormat="false" ht="22.5" hidden="false" customHeight="true" outlineLevel="0" collapsed="false">
      <c r="A105" s="110"/>
      <c r="B105" s="112" t="s">
        <v>199</v>
      </c>
      <c r="C105" s="112"/>
      <c r="D105" s="112"/>
      <c r="E105" s="112"/>
      <c r="F105" s="66" t="n">
        <v>506</v>
      </c>
      <c r="G105" s="67" t="n">
        <v>0</v>
      </c>
      <c r="H105" s="62" t="s">
        <v>200</v>
      </c>
      <c r="I105" s="63"/>
      <c r="J105" s="64"/>
    </row>
    <row r="106" customFormat="false" ht="30" hidden="false" customHeight="true" outlineLevel="0" collapsed="false">
      <c r="A106" s="110"/>
      <c r="B106" s="111" t="s">
        <v>201</v>
      </c>
      <c r="C106" s="111"/>
      <c r="D106" s="111"/>
      <c r="E106" s="111"/>
      <c r="F106" s="66" t="n">
        <v>507</v>
      </c>
      <c r="G106" s="67" t="n">
        <v>0</v>
      </c>
      <c r="H106" s="62" t="s">
        <v>196</v>
      </c>
      <c r="I106" s="63"/>
      <c r="J106" s="64"/>
    </row>
    <row r="107" customFormat="false" ht="23.25" hidden="false" customHeight="true" outlineLevel="0" collapsed="false">
      <c r="A107" s="110"/>
      <c r="B107" s="111" t="s">
        <v>202</v>
      </c>
      <c r="C107" s="111"/>
      <c r="D107" s="111"/>
      <c r="E107" s="111"/>
      <c r="F107" s="66" t="n">
        <v>508</v>
      </c>
      <c r="G107" s="67" t="n">
        <v>0</v>
      </c>
      <c r="H107" s="108"/>
      <c r="I107" s="63"/>
      <c r="J107" s="64"/>
    </row>
    <row r="108" customFormat="false" ht="22.5" hidden="false" customHeight="true" outlineLevel="0" collapsed="false">
      <c r="A108" s="110"/>
      <c r="B108" s="112" t="s">
        <v>203</v>
      </c>
      <c r="C108" s="112"/>
      <c r="D108" s="112"/>
      <c r="E108" s="112"/>
      <c r="F108" s="66" t="n">
        <v>509</v>
      </c>
      <c r="G108" s="67" t="n">
        <v>0</v>
      </c>
      <c r="H108" s="62"/>
      <c r="I108" s="63"/>
      <c r="J108" s="64"/>
    </row>
    <row r="109" customFormat="false" ht="22.5" hidden="false" customHeight="true" outlineLevel="0" collapsed="false">
      <c r="A109" s="110"/>
      <c r="B109" s="112" t="s">
        <v>204</v>
      </c>
      <c r="C109" s="112"/>
      <c r="D109" s="112"/>
      <c r="E109" s="112"/>
      <c r="F109" s="66" t="n">
        <v>510</v>
      </c>
      <c r="G109" s="67" t="n">
        <v>0</v>
      </c>
      <c r="H109" s="62" t="s">
        <v>205</v>
      </c>
      <c r="I109" s="63"/>
      <c r="J109" s="64"/>
    </row>
    <row r="110" customFormat="false" ht="22.5" hidden="false" customHeight="true" outlineLevel="0" collapsed="false">
      <c r="A110" s="110"/>
      <c r="B110" s="112" t="s">
        <v>206</v>
      </c>
      <c r="C110" s="112"/>
      <c r="D110" s="112"/>
      <c r="E110" s="112"/>
      <c r="F110" s="66" t="n">
        <v>511</v>
      </c>
      <c r="G110" s="67" t="n">
        <v>0</v>
      </c>
      <c r="H110" s="62" t="s">
        <v>205</v>
      </c>
      <c r="I110" s="63"/>
      <c r="J110" s="64"/>
    </row>
    <row r="111" customFormat="false" ht="42" hidden="false" customHeight="true" outlineLevel="0" collapsed="false">
      <c r="A111" s="110"/>
      <c r="B111" s="113" t="s">
        <v>207</v>
      </c>
      <c r="C111" s="113"/>
      <c r="D111" s="111" t="s">
        <v>208</v>
      </c>
      <c r="E111" s="111"/>
      <c r="F111" s="66" t="n">
        <v>512</v>
      </c>
      <c r="G111" s="67" t="n">
        <v>0</v>
      </c>
      <c r="H111" s="62" t="s">
        <v>196</v>
      </c>
      <c r="I111" s="69"/>
      <c r="J111" s="71"/>
    </row>
    <row r="112" customFormat="false" ht="22.5" hidden="false" customHeight="true" outlineLevel="0" collapsed="false">
      <c r="A112" s="110"/>
      <c r="B112" s="113"/>
      <c r="C112" s="113"/>
      <c r="D112" s="114" t="s">
        <v>209</v>
      </c>
      <c r="E112" s="114"/>
      <c r="F112" s="77" t="n">
        <v>513</v>
      </c>
      <c r="G112" s="78" t="n">
        <v>0</v>
      </c>
      <c r="H112" s="62" t="s">
        <v>196</v>
      </c>
      <c r="I112" s="63"/>
      <c r="J112" s="64"/>
    </row>
    <row r="113" customFormat="false" ht="15.75" hidden="false" customHeight="false" outlineLevel="0" collapsed="false">
      <c r="A113" s="2"/>
      <c r="B113" s="2"/>
      <c r="C113" s="2"/>
      <c r="D113" s="2"/>
      <c r="E113" s="2"/>
      <c r="F113" s="2"/>
      <c r="G113" s="81"/>
      <c r="H113" s="62"/>
      <c r="I113" s="63"/>
      <c r="J113" s="64"/>
    </row>
    <row r="114" customFormat="false" ht="26.25" hidden="false" customHeight="true" outlineLevel="0" collapsed="false">
      <c r="A114" s="51" t="s">
        <v>210</v>
      </c>
      <c r="B114" s="2"/>
      <c r="C114" s="2"/>
      <c r="D114" s="2"/>
      <c r="E114" s="2"/>
      <c r="F114" s="2"/>
      <c r="G114" s="81"/>
      <c r="H114" s="62"/>
      <c r="I114" s="63"/>
      <c r="J114" s="64"/>
    </row>
    <row r="115" customFormat="false" ht="15.75" hidden="false" customHeight="false" outlineLevel="0" collapsed="false">
      <c r="A115" s="82"/>
      <c r="B115" s="82"/>
      <c r="C115" s="82"/>
      <c r="D115" s="82"/>
      <c r="E115" s="82"/>
      <c r="F115" s="97" t="s">
        <v>39</v>
      </c>
      <c r="G115" s="84" t="s">
        <v>40</v>
      </c>
      <c r="H115" s="62"/>
      <c r="I115" s="63"/>
      <c r="J115" s="64"/>
    </row>
    <row r="116" customFormat="false" ht="15.75" hidden="false" customHeight="true" outlineLevel="0" collapsed="false">
      <c r="A116" s="85" t="s">
        <v>43</v>
      </c>
      <c r="B116" s="85"/>
      <c r="C116" s="85"/>
      <c r="D116" s="85"/>
      <c r="E116" s="85"/>
      <c r="F116" s="98" t="n">
        <v>1</v>
      </c>
      <c r="G116" s="87" t="n">
        <v>2</v>
      </c>
      <c r="H116" s="62"/>
      <c r="I116" s="63"/>
      <c r="J116" s="64"/>
    </row>
    <row r="117" customFormat="false" ht="22.5" hidden="false" customHeight="true" outlineLevel="0" collapsed="false">
      <c r="A117" s="21" t="s">
        <v>211</v>
      </c>
      <c r="B117" s="21"/>
      <c r="C117" s="21"/>
      <c r="D117" s="21"/>
      <c r="E117" s="21"/>
      <c r="F117" s="66" t="n">
        <v>601</v>
      </c>
      <c r="G117" s="115" t="n">
        <v>0</v>
      </c>
      <c r="H117" s="116" t="s">
        <v>212</v>
      </c>
      <c r="I117" s="63"/>
      <c r="J117" s="64"/>
    </row>
    <row r="118" customFormat="false" ht="23.25" hidden="false" customHeight="true" outlineLevel="0" collapsed="false">
      <c r="A118" s="21" t="s">
        <v>213</v>
      </c>
      <c r="B118" s="21"/>
      <c r="C118" s="21"/>
      <c r="D118" s="21"/>
      <c r="E118" s="21"/>
      <c r="F118" s="66" t="n">
        <v>602</v>
      </c>
      <c r="G118" s="117" t="n">
        <f aca="false">SUM(G119:G125)</f>
        <v>0</v>
      </c>
      <c r="H118" s="62" t="s">
        <v>214</v>
      </c>
      <c r="I118" s="63"/>
      <c r="J118" s="64"/>
    </row>
    <row r="119" customFormat="false" ht="23.25" hidden="false" customHeight="true" outlineLevel="0" collapsed="false">
      <c r="A119" s="118" t="s">
        <v>215</v>
      </c>
      <c r="B119" s="119" t="s">
        <v>216</v>
      </c>
      <c r="C119" s="103" t="s">
        <v>217</v>
      </c>
      <c r="D119" s="103"/>
      <c r="E119" s="103"/>
      <c r="F119" s="66" t="n">
        <v>603</v>
      </c>
      <c r="G119" s="120" t="n">
        <v>0</v>
      </c>
      <c r="H119" s="62"/>
      <c r="I119" s="63"/>
      <c r="J119" s="64"/>
    </row>
    <row r="120" customFormat="false" ht="23.25" hidden="false" customHeight="true" outlineLevel="0" collapsed="false">
      <c r="A120" s="118"/>
      <c r="B120" s="119"/>
      <c r="C120" s="103" t="s">
        <v>218</v>
      </c>
      <c r="D120" s="103"/>
      <c r="E120" s="103"/>
      <c r="F120" s="121" t="n">
        <v>604</v>
      </c>
      <c r="G120" s="120" t="n">
        <v>0</v>
      </c>
      <c r="H120" s="62"/>
      <c r="I120" s="63"/>
      <c r="J120" s="64"/>
    </row>
    <row r="121" customFormat="false" ht="23.25" hidden="false" customHeight="true" outlineLevel="0" collapsed="false">
      <c r="A121" s="118"/>
      <c r="B121" s="119"/>
      <c r="C121" s="103" t="s">
        <v>219</v>
      </c>
      <c r="D121" s="103"/>
      <c r="E121" s="103"/>
      <c r="F121" s="66" t="n">
        <v>605</v>
      </c>
      <c r="G121" s="120" t="n">
        <v>0</v>
      </c>
      <c r="H121" s="62"/>
      <c r="I121" s="63"/>
      <c r="J121" s="64"/>
    </row>
    <row r="122" customFormat="false" ht="23.25" hidden="false" customHeight="true" outlineLevel="0" collapsed="false">
      <c r="A122" s="118"/>
      <c r="B122" s="119"/>
      <c r="C122" s="103" t="s">
        <v>220</v>
      </c>
      <c r="D122" s="103"/>
      <c r="E122" s="103"/>
      <c r="F122" s="66" t="n">
        <v>606</v>
      </c>
      <c r="G122" s="120" t="n">
        <v>0</v>
      </c>
      <c r="H122" s="62"/>
      <c r="I122" s="63"/>
      <c r="J122" s="64"/>
    </row>
    <row r="123" customFormat="false" ht="23.25" hidden="false" customHeight="true" outlineLevel="0" collapsed="false">
      <c r="A123" s="118"/>
      <c r="B123" s="119"/>
      <c r="C123" s="103" t="s">
        <v>221</v>
      </c>
      <c r="D123" s="103"/>
      <c r="E123" s="103"/>
      <c r="F123" s="66" t="n">
        <v>607</v>
      </c>
      <c r="G123" s="120" t="n">
        <v>0</v>
      </c>
      <c r="H123" s="62"/>
      <c r="I123" s="63"/>
      <c r="J123" s="64"/>
    </row>
    <row r="124" customFormat="false" ht="23.25" hidden="false" customHeight="true" outlineLevel="0" collapsed="false">
      <c r="A124" s="118"/>
      <c r="B124" s="119"/>
      <c r="C124" s="103" t="s">
        <v>222</v>
      </c>
      <c r="D124" s="103"/>
      <c r="E124" s="103"/>
      <c r="F124" s="66" t="n">
        <v>608</v>
      </c>
      <c r="G124" s="120" t="n">
        <v>0</v>
      </c>
      <c r="H124" s="62"/>
      <c r="I124" s="63"/>
      <c r="J124" s="64"/>
    </row>
    <row r="125" customFormat="false" ht="23.25" hidden="false" customHeight="true" outlineLevel="0" collapsed="false">
      <c r="A125" s="118"/>
      <c r="B125" s="103" t="s">
        <v>223</v>
      </c>
      <c r="C125" s="103"/>
      <c r="D125" s="103"/>
      <c r="E125" s="103"/>
      <c r="F125" s="66" t="n">
        <v>609</v>
      </c>
      <c r="G125" s="120" t="n">
        <v>0</v>
      </c>
      <c r="H125" s="62"/>
      <c r="I125" s="63"/>
      <c r="J125" s="64"/>
    </row>
    <row r="126" customFormat="false" ht="30" hidden="false" customHeight="true" outlineLevel="0" collapsed="false">
      <c r="A126" s="23" t="s">
        <v>224</v>
      </c>
      <c r="B126" s="23"/>
      <c r="C126" s="23"/>
      <c r="D126" s="23"/>
      <c r="E126" s="23"/>
      <c r="F126" s="66" t="n">
        <v>610</v>
      </c>
      <c r="G126" s="67" t="n">
        <v>0</v>
      </c>
      <c r="H126" s="122" t="s">
        <v>225</v>
      </c>
      <c r="I126" s="63" t="str">
        <f aca="false">IF(G127&gt;0,IF(G126=0,"Chybí počet DPČ, DPP",""),"")</f>
        <v/>
      </c>
      <c r="J126" s="64"/>
    </row>
    <row r="127" customFormat="false" ht="23.25" hidden="false" customHeight="true" outlineLevel="0" collapsed="false">
      <c r="A127" s="23" t="s">
        <v>226</v>
      </c>
      <c r="B127" s="23"/>
      <c r="C127" s="23"/>
      <c r="D127" s="23"/>
      <c r="E127" s="23"/>
      <c r="F127" s="123" t="n">
        <v>611</v>
      </c>
      <c r="G127" s="67" t="n">
        <v>0</v>
      </c>
      <c r="H127" s="62"/>
      <c r="I127" s="63" t="str">
        <f aca="false">IF(G126&gt;0,IF(G127=0,"Chybí počet hodin DPČ, DPP",""),"")</f>
        <v/>
      </c>
      <c r="J127" s="64"/>
    </row>
    <row r="128" customFormat="false" ht="30" hidden="false" customHeight="true" outlineLevel="0" collapsed="false">
      <c r="A128" s="23" t="s">
        <v>227</v>
      </c>
      <c r="B128" s="23"/>
      <c r="C128" s="23"/>
      <c r="D128" s="23"/>
      <c r="E128" s="23"/>
      <c r="F128" s="66" t="n">
        <v>612</v>
      </c>
      <c r="G128" s="67" t="n">
        <v>0</v>
      </c>
      <c r="H128" s="116" t="s">
        <v>212</v>
      </c>
      <c r="I128" s="63" t="str">
        <f aca="false">IF(G129&gt;0,IF(G128=0,"Chybí počet OSVČ, atd.",""),"")</f>
        <v/>
      </c>
      <c r="J128" s="64"/>
    </row>
    <row r="129" customFormat="false" ht="30" hidden="false" customHeight="true" outlineLevel="0" collapsed="false">
      <c r="A129" s="23" t="s">
        <v>228</v>
      </c>
      <c r="B129" s="23"/>
      <c r="C129" s="23"/>
      <c r="D129" s="23"/>
      <c r="E129" s="23"/>
      <c r="F129" s="66" t="n">
        <v>613</v>
      </c>
      <c r="G129" s="67" t="n">
        <v>0</v>
      </c>
      <c r="H129" s="62"/>
      <c r="I129" s="63" t="str">
        <f aca="false">IF(G128&gt;0,IF(G129=0,"Chybí počet hodin OSCČ, atd.",""),"")</f>
        <v/>
      </c>
      <c r="J129" s="64"/>
    </row>
    <row r="130" customFormat="false" ht="23.25" hidden="false" customHeight="true" outlineLevel="0" collapsed="false">
      <c r="A130" s="23" t="s">
        <v>229</v>
      </c>
      <c r="B130" s="23"/>
      <c r="C130" s="23"/>
      <c r="D130" s="23"/>
      <c r="E130" s="23"/>
      <c r="F130" s="66" t="n">
        <v>614</v>
      </c>
      <c r="G130" s="67" t="n">
        <v>0</v>
      </c>
      <c r="H130" s="62" t="s">
        <v>230</v>
      </c>
      <c r="I130" s="69" t="str">
        <f aca="false">IF(G131&gt;0,IF(G130=0,"Chybí dobrovolní pracovníci",""),"")</f>
        <v/>
      </c>
      <c r="J130" s="71"/>
    </row>
    <row r="131" customFormat="false" ht="23.25" hidden="false" customHeight="true" outlineLevel="0" collapsed="false">
      <c r="A131" s="124" t="s">
        <v>231</v>
      </c>
      <c r="B131" s="124"/>
      <c r="C131" s="124"/>
      <c r="D131" s="124"/>
      <c r="E131" s="124"/>
      <c r="F131" s="77" t="n">
        <v>615</v>
      </c>
      <c r="G131" s="78" t="n">
        <v>0</v>
      </c>
      <c r="H131" s="62"/>
      <c r="I131" s="63" t="str">
        <f aca="false">IF(G130&gt;0,IF(G131=0,"Chybí počet hodin dobrovolníků",""),"")</f>
        <v/>
      </c>
      <c r="J131" s="64"/>
    </row>
    <row r="132" customFormat="false" ht="15.75" hidden="false" customHeight="false" outlineLevel="0" collapsed="false">
      <c r="A132" s="2"/>
      <c r="B132" s="2"/>
      <c r="C132" s="2"/>
      <c r="D132" s="2"/>
      <c r="E132" s="2"/>
      <c r="F132" s="2"/>
      <c r="G132" s="81"/>
      <c r="H132" s="62"/>
      <c r="I132" s="63"/>
      <c r="J132" s="64"/>
    </row>
    <row r="133" customFormat="false" ht="26.25" hidden="false" customHeight="true" outlineLevel="0" collapsed="false">
      <c r="A133" s="51" t="s">
        <v>232</v>
      </c>
      <c r="B133" s="2"/>
      <c r="C133" s="2"/>
      <c r="D133" s="2"/>
      <c r="E133" s="2"/>
      <c r="F133" s="2"/>
      <c r="G133" s="81"/>
      <c r="H133" s="62"/>
      <c r="I133" s="63"/>
      <c r="J133" s="64"/>
    </row>
    <row r="134" customFormat="false" ht="15.75" hidden="false" customHeight="false" outlineLevel="0" collapsed="false">
      <c r="A134" s="82"/>
      <c r="B134" s="82"/>
      <c r="C134" s="82"/>
      <c r="D134" s="82"/>
      <c r="E134" s="82"/>
      <c r="F134" s="97" t="s">
        <v>39</v>
      </c>
      <c r="G134" s="84" t="s">
        <v>40</v>
      </c>
      <c r="H134" s="62"/>
      <c r="I134" s="63"/>
      <c r="J134" s="64"/>
    </row>
    <row r="135" customFormat="false" ht="15.75" hidden="false" customHeight="true" outlineLevel="0" collapsed="false">
      <c r="A135" s="85" t="s">
        <v>43</v>
      </c>
      <c r="B135" s="85"/>
      <c r="C135" s="85"/>
      <c r="D135" s="85"/>
      <c r="E135" s="85"/>
      <c r="F135" s="98" t="n">
        <v>1</v>
      </c>
      <c r="G135" s="87" t="n">
        <v>2</v>
      </c>
      <c r="H135" s="62"/>
      <c r="I135" s="63"/>
      <c r="J135" s="64"/>
    </row>
    <row r="136" customFormat="false" ht="23.25" hidden="false" customHeight="true" outlineLevel="0" collapsed="false">
      <c r="A136" s="21" t="s">
        <v>233</v>
      </c>
      <c r="B136" s="21"/>
      <c r="C136" s="21"/>
      <c r="D136" s="21"/>
      <c r="E136" s="21"/>
      <c r="F136" s="66" t="n">
        <v>701</v>
      </c>
      <c r="G136" s="67" t="n">
        <v>0</v>
      </c>
      <c r="H136" s="62"/>
      <c r="I136" s="63"/>
      <c r="J136" s="64"/>
    </row>
    <row r="137" customFormat="false" ht="23.25" hidden="false" customHeight="true" outlineLevel="0" collapsed="false">
      <c r="A137" s="21" t="s">
        <v>234</v>
      </c>
      <c r="B137" s="21"/>
      <c r="C137" s="21"/>
      <c r="D137" s="21"/>
      <c r="E137" s="21"/>
      <c r="F137" s="66" t="n">
        <v>702</v>
      </c>
      <c r="G137" s="67" t="n">
        <v>0</v>
      </c>
      <c r="H137" s="62" t="s">
        <v>235</v>
      </c>
      <c r="I137" s="63"/>
      <c r="J137" s="64"/>
    </row>
    <row r="138" customFormat="false" ht="23.25" hidden="false" customHeight="true" outlineLevel="0" collapsed="false">
      <c r="A138" s="21" t="s">
        <v>236</v>
      </c>
      <c r="B138" s="21"/>
      <c r="C138" s="21"/>
      <c r="D138" s="21"/>
      <c r="E138" s="21"/>
      <c r="F138" s="66" t="n">
        <v>703</v>
      </c>
      <c r="G138" s="67" t="n">
        <v>0</v>
      </c>
      <c r="H138" s="62" t="s">
        <v>237</v>
      </c>
      <c r="I138" s="63"/>
      <c r="J138" s="64"/>
    </row>
    <row r="139" customFormat="false" ht="23.25" hidden="false" customHeight="true" outlineLevel="0" collapsed="false">
      <c r="A139" s="21" t="s">
        <v>238</v>
      </c>
      <c r="B139" s="21"/>
      <c r="C139" s="21"/>
      <c r="D139" s="21"/>
      <c r="E139" s="21"/>
      <c r="F139" s="121" t="n">
        <v>704</v>
      </c>
      <c r="G139" s="67" t="n">
        <v>0</v>
      </c>
      <c r="H139" s="62" t="s">
        <v>239</v>
      </c>
      <c r="I139" s="63"/>
      <c r="J139" s="64"/>
    </row>
    <row r="140" customFormat="false" ht="23.25" hidden="false" customHeight="true" outlineLevel="0" collapsed="false">
      <c r="A140" s="21" t="s">
        <v>240</v>
      </c>
      <c r="B140" s="21"/>
      <c r="C140" s="21"/>
      <c r="D140" s="21"/>
      <c r="E140" s="21"/>
      <c r="F140" s="66" t="n">
        <v>705</v>
      </c>
      <c r="G140" s="67" t="n">
        <v>0</v>
      </c>
      <c r="H140" s="62"/>
      <c r="I140" s="63"/>
      <c r="J140" s="64"/>
    </row>
    <row r="141" customFormat="false" ht="23.25" hidden="false" customHeight="true" outlineLevel="0" collapsed="false">
      <c r="A141" s="21" t="s">
        <v>241</v>
      </c>
      <c r="B141" s="21"/>
      <c r="C141" s="21"/>
      <c r="D141" s="21"/>
      <c r="E141" s="21"/>
      <c r="F141" s="66" t="n">
        <v>706</v>
      </c>
      <c r="G141" s="67" t="n">
        <v>0</v>
      </c>
      <c r="H141" s="62"/>
      <c r="I141" s="63"/>
      <c r="J141" s="64"/>
    </row>
    <row r="142" customFormat="false" ht="23.25" hidden="false" customHeight="true" outlineLevel="0" collapsed="false">
      <c r="A142" s="21" t="s">
        <v>242</v>
      </c>
      <c r="B142" s="21"/>
      <c r="C142" s="21"/>
      <c r="D142" s="21"/>
      <c r="E142" s="21"/>
      <c r="F142" s="66" t="n">
        <v>707</v>
      </c>
      <c r="G142" s="67" t="n">
        <v>0</v>
      </c>
      <c r="H142" s="62"/>
      <c r="I142" s="63"/>
      <c r="J142" s="64"/>
    </row>
    <row r="143" customFormat="false" ht="23.25" hidden="false" customHeight="true" outlineLevel="0" collapsed="false">
      <c r="A143" s="21" t="s">
        <v>243</v>
      </c>
      <c r="B143" s="21"/>
      <c r="C143" s="21"/>
      <c r="D143" s="21"/>
      <c r="E143" s="21"/>
      <c r="F143" s="66" t="n">
        <v>708</v>
      </c>
      <c r="G143" s="67" t="n">
        <v>0</v>
      </c>
      <c r="H143" s="62" t="s">
        <v>244</v>
      </c>
      <c r="I143" s="63"/>
      <c r="J143" s="64"/>
    </row>
    <row r="144" customFormat="false" ht="23.25" hidden="false" customHeight="true" outlineLevel="0" collapsed="false">
      <c r="A144" s="21" t="s">
        <v>245</v>
      </c>
      <c r="B144" s="21"/>
      <c r="C144" s="21"/>
      <c r="D144" s="21"/>
      <c r="E144" s="21"/>
      <c r="F144" s="66" t="n">
        <v>709</v>
      </c>
      <c r="G144" s="67" t="n">
        <v>0</v>
      </c>
      <c r="H144" s="62"/>
      <c r="I144" s="63"/>
      <c r="J144" s="64"/>
    </row>
    <row r="145" customFormat="false" ht="23.25" hidden="false" customHeight="true" outlineLevel="0" collapsed="false">
      <c r="A145" s="21" t="s">
        <v>246</v>
      </c>
      <c r="B145" s="21"/>
      <c r="C145" s="21"/>
      <c r="D145" s="21"/>
      <c r="E145" s="21"/>
      <c r="F145" s="66" t="n">
        <v>710</v>
      </c>
      <c r="G145" s="67" t="n">
        <v>0</v>
      </c>
      <c r="H145" s="62"/>
      <c r="I145" s="63"/>
      <c r="J145" s="64"/>
    </row>
    <row r="146" customFormat="false" ht="30" hidden="false" customHeight="true" outlineLevel="0" collapsed="false">
      <c r="A146" s="23" t="s">
        <v>247</v>
      </c>
      <c r="B146" s="23"/>
      <c r="C146" s="23"/>
      <c r="D146" s="23"/>
      <c r="E146" s="23"/>
      <c r="F146" s="66" t="n">
        <v>711</v>
      </c>
      <c r="G146" s="70" t="n">
        <f aca="false">SUM(G136,G138:G142,G144,G145)</f>
        <v>0</v>
      </c>
      <c r="H146" s="62"/>
      <c r="I146" s="125"/>
      <c r="J146" s="126"/>
    </row>
    <row r="147" customFormat="false" ht="23.25" hidden="false" customHeight="true" outlineLevel="0" collapsed="false">
      <c r="A147" s="21" t="s">
        <v>248</v>
      </c>
      <c r="B147" s="21"/>
      <c r="C147" s="21"/>
      <c r="D147" s="21"/>
      <c r="E147" s="21"/>
      <c r="F147" s="66" t="n">
        <v>712</v>
      </c>
      <c r="G147" s="67" t="n">
        <v>0</v>
      </c>
      <c r="H147" s="62"/>
      <c r="I147" s="63"/>
      <c r="J147" s="64"/>
    </row>
    <row r="148" customFormat="false" ht="23.25" hidden="false" customHeight="true" outlineLevel="0" collapsed="false">
      <c r="A148" s="21" t="s">
        <v>249</v>
      </c>
      <c r="B148" s="21"/>
      <c r="C148" s="21"/>
      <c r="D148" s="21"/>
      <c r="E148" s="21"/>
      <c r="F148" s="66" t="n">
        <v>713</v>
      </c>
      <c r="G148" s="67" t="n">
        <v>0</v>
      </c>
      <c r="H148" s="62"/>
      <c r="I148" s="63"/>
      <c r="J148" s="64"/>
    </row>
    <row r="149" customFormat="false" ht="23.25" hidden="false" customHeight="true" outlineLevel="0" collapsed="false">
      <c r="A149" s="21" t="s">
        <v>250</v>
      </c>
      <c r="B149" s="21"/>
      <c r="C149" s="21"/>
      <c r="D149" s="21"/>
      <c r="E149" s="21"/>
      <c r="F149" s="66" t="n">
        <v>714</v>
      </c>
      <c r="G149" s="67" t="n">
        <v>0</v>
      </c>
      <c r="H149" s="62"/>
      <c r="I149" s="63"/>
      <c r="J149" s="64"/>
    </row>
    <row r="150" customFormat="false" ht="23.25" hidden="false" customHeight="true" outlineLevel="0" collapsed="false">
      <c r="A150" s="21" t="s">
        <v>251</v>
      </c>
      <c r="B150" s="21"/>
      <c r="C150" s="21"/>
      <c r="D150" s="21"/>
      <c r="E150" s="21"/>
      <c r="F150" s="66" t="n">
        <v>715</v>
      </c>
      <c r="G150" s="67" t="n">
        <v>0</v>
      </c>
      <c r="H150" s="62"/>
      <c r="I150" s="63"/>
      <c r="J150" s="64"/>
    </row>
    <row r="151" customFormat="false" ht="23.25" hidden="false" customHeight="true" outlineLevel="0" collapsed="false">
      <c r="A151" s="21" t="s">
        <v>252</v>
      </c>
      <c r="B151" s="21"/>
      <c r="C151" s="21"/>
      <c r="D151" s="21"/>
      <c r="E151" s="21"/>
      <c r="F151" s="66" t="n">
        <v>716</v>
      </c>
      <c r="G151" s="67" t="n">
        <v>0</v>
      </c>
      <c r="H151" s="62"/>
      <c r="I151" s="63"/>
      <c r="J151" s="64"/>
    </row>
    <row r="152" customFormat="false" ht="23.25" hidden="false" customHeight="true" outlineLevel="0" collapsed="false">
      <c r="A152" s="21" t="s">
        <v>243</v>
      </c>
      <c r="B152" s="21"/>
      <c r="C152" s="21"/>
      <c r="D152" s="21"/>
      <c r="E152" s="21"/>
      <c r="F152" s="66" t="n">
        <v>717</v>
      </c>
      <c r="G152" s="67" t="n">
        <v>0</v>
      </c>
      <c r="H152" s="62" t="s">
        <v>253</v>
      </c>
      <c r="I152" s="63"/>
      <c r="J152" s="64"/>
    </row>
    <row r="153" customFormat="false" ht="30" hidden="false" customHeight="true" outlineLevel="0" collapsed="false">
      <c r="A153" s="124" t="s">
        <v>254</v>
      </c>
      <c r="B153" s="124"/>
      <c r="C153" s="124"/>
      <c r="D153" s="124"/>
      <c r="E153" s="124"/>
      <c r="F153" s="77" t="n">
        <v>718</v>
      </c>
      <c r="G153" s="90" t="n">
        <f aca="false">SUM(G147:G151)</f>
        <v>0</v>
      </c>
      <c r="H153" s="62"/>
      <c r="I153" s="125"/>
      <c r="J153" s="126"/>
    </row>
    <row r="154" customFormat="false" ht="15.75" hidden="false" customHeight="false" outlineLevel="0" collapsed="false">
      <c r="A154" s="2"/>
      <c r="B154" s="2"/>
      <c r="C154" s="2"/>
      <c r="D154" s="2"/>
      <c r="E154" s="2"/>
      <c r="F154" s="2"/>
      <c r="G154" s="81"/>
      <c r="H154" s="62"/>
      <c r="I154" s="63"/>
      <c r="J154" s="64"/>
    </row>
    <row r="155" customFormat="false" ht="26.25" hidden="false" customHeight="true" outlineLevel="0" collapsed="false">
      <c r="A155" s="51" t="s">
        <v>255</v>
      </c>
      <c r="B155" s="2"/>
      <c r="C155" s="2"/>
      <c r="D155" s="2"/>
      <c r="E155" s="2"/>
      <c r="F155" s="2"/>
      <c r="G155" s="81"/>
      <c r="H155" s="62"/>
      <c r="I155" s="63"/>
      <c r="J155" s="64"/>
    </row>
    <row r="156" customFormat="false" ht="15.75" hidden="false" customHeight="false" outlineLevel="0" collapsed="false">
      <c r="A156" s="82"/>
      <c r="B156" s="82"/>
      <c r="C156" s="82"/>
      <c r="D156" s="82"/>
      <c r="E156" s="82"/>
      <c r="F156" s="97" t="s">
        <v>39</v>
      </c>
      <c r="G156" s="84" t="s">
        <v>40</v>
      </c>
      <c r="H156" s="62"/>
      <c r="I156" s="63"/>
      <c r="J156" s="64"/>
    </row>
    <row r="157" customFormat="false" ht="15.75" hidden="false" customHeight="true" outlineLevel="0" collapsed="false">
      <c r="A157" s="85" t="s">
        <v>43</v>
      </c>
      <c r="B157" s="85"/>
      <c r="C157" s="85"/>
      <c r="D157" s="85"/>
      <c r="E157" s="85"/>
      <c r="F157" s="98" t="n">
        <v>1</v>
      </c>
      <c r="G157" s="87" t="n">
        <v>2</v>
      </c>
      <c r="H157" s="62"/>
      <c r="I157" s="63"/>
      <c r="J157" s="64"/>
    </row>
    <row r="158" customFormat="false" ht="23.25" hidden="false" customHeight="true" outlineLevel="0" collapsed="false">
      <c r="A158" s="21" t="s">
        <v>256</v>
      </c>
      <c r="B158" s="21"/>
      <c r="C158" s="21"/>
      <c r="D158" s="21"/>
      <c r="E158" s="21"/>
      <c r="F158" s="66" t="n">
        <v>801</v>
      </c>
      <c r="G158" s="67" t="n">
        <v>0</v>
      </c>
      <c r="H158" s="62" t="s">
        <v>257</v>
      </c>
      <c r="I158" s="63"/>
      <c r="J158" s="64"/>
    </row>
    <row r="159" customFormat="false" ht="23.25" hidden="false" customHeight="true" outlineLevel="0" collapsed="false">
      <c r="A159" s="21" t="s">
        <v>258</v>
      </c>
      <c r="B159" s="21"/>
      <c r="C159" s="21"/>
      <c r="D159" s="21"/>
      <c r="E159" s="21"/>
      <c r="F159" s="66" t="n">
        <v>802</v>
      </c>
      <c r="G159" s="67" t="n">
        <v>0</v>
      </c>
      <c r="H159" s="62" t="s">
        <v>259</v>
      </c>
      <c r="I159" s="63"/>
      <c r="J159" s="64"/>
    </row>
    <row r="160" customFormat="false" ht="23.25" hidden="false" customHeight="true" outlineLevel="0" collapsed="false">
      <c r="A160" s="21" t="s">
        <v>260</v>
      </c>
      <c r="B160" s="21"/>
      <c r="C160" s="21"/>
      <c r="D160" s="21"/>
      <c r="E160" s="21"/>
      <c r="F160" s="66" t="n">
        <v>803</v>
      </c>
      <c r="G160" s="70" t="n">
        <f aca="false">SUM(G161:G164)</f>
        <v>0</v>
      </c>
      <c r="H160" s="62" t="s">
        <v>261</v>
      </c>
      <c r="I160" s="63"/>
      <c r="J160" s="64"/>
    </row>
    <row r="161" customFormat="false" ht="23.25" hidden="false" customHeight="true" outlineLevel="0" collapsed="false">
      <c r="A161" s="72" t="s">
        <v>262</v>
      </c>
      <c r="B161" s="103" t="s">
        <v>263</v>
      </c>
      <c r="C161" s="103"/>
      <c r="D161" s="103"/>
      <c r="E161" s="103"/>
      <c r="F161" s="121" t="n">
        <v>804</v>
      </c>
      <c r="G161" s="67" t="n">
        <v>0</v>
      </c>
      <c r="H161" s="62"/>
      <c r="I161" s="63"/>
      <c r="J161" s="64"/>
    </row>
    <row r="162" customFormat="false" ht="23.25" hidden="false" customHeight="true" outlineLevel="0" collapsed="false">
      <c r="A162" s="72"/>
      <c r="B162" s="103" t="s">
        <v>264</v>
      </c>
      <c r="C162" s="103"/>
      <c r="D162" s="103"/>
      <c r="E162" s="103"/>
      <c r="F162" s="66" t="n">
        <v>805</v>
      </c>
      <c r="G162" s="67" t="n">
        <v>0</v>
      </c>
      <c r="H162" s="62"/>
      <c r="I162" s="63"/>
      <c r="J162" s="64"/>
    </row>
    <row r="163" customFormat="false" ht="23.25" hidden="false" customHeight="true" outlineLevel="0" collapsed="false">
      <c r="A163" s="72"/>
      <c r="B163" s="103" t="s">
        <v>265</v>
      </c>
      <c r="C163" s="103"/>
      <c r="D163" s="103"/>
      <c r="E163" s="103"/>
      <c r="F163" s="66" t="n">
        <v>806</v>
      </c>
      <c r="G163" s="67" t="n">
        <v>0</v>
      </c>
      <c r="H163" s="62"/>
      <c r="I163" s="63"/>
      <c r="J163" s="64"/>
    </row>
    <row r="164" customFormat="false" ht="23.25" hidden="false" customHeight="true" outlineLevel="0" collapsed="false">
      <c r="A164" s="72"/>
      <c r="B164" s="103" t="s">
        <v>266</v>
      </c>
      <c r="C164" s="103"/>
      <c r="D164" s="103"/>
      <c r="E164" s="103"/>
      <c r="F164" s="66" t="n">
        <v>807</v>
      </c>
      <c r="G164" s="67" t="n">
        <v>0</v>
      </c>
      <c r="H164" s="62"/>
      <c r="I164" s="63"/>
      <c r="J164" s="64"/>
    </row>
    <row r="165" customFormat="false" ht="48" hidden="false" customHeight="true" outlineLevel="0" collapsed="false">
      <c r="A165" s="23" t="s">
        <v>267</v>
      </c>
      <c r="B165" s="23"/>
      <c r="C165" s="23"/>
      <c r="D165" s="23"/>
      <c r="E165" s="23"/>
      <c r="F165" s="66" t="n">
        <v>808</v>
      </c>
      <c r="G165" s="67" t="n">
        <v>0</v>
      </c>
      <c r="H165" s="62" t="s">
        <v>268</v>
      </c>
      <c r="I165" s="63"/>
      <c r="J165" s="64"/>
    </row>
    <row r="166" customFormat="false" ht="23.25" hidden="false" customHeight="true" outlineLevel="0" collapsed="false">
      <c r="A166" s="72" t="s">
        <v>269</v>
      </c>
      <c r="B166" s="103" t="s">
        <v>270</v>
      </c>
      <c r="C166" s="103"/>
      <c r="D166" s="103"/>
      <c r="E166" s="103"/>
      <c r="F166" s="66" t="n">
        <v>809</v>
      </c>
      <c r="G166" s="67" t="n">
        <v>0</v>
      </c>
      <c r="H166" s="62"/>
      <c r="I166" s="63"/>
      <c r="J166" s="64"/>
    </row>
    <row r="167" customFormat="false" ht="23.25" hidden="false" customHeight="true" outlineLevel="0" collapsed="false">
      <c r="A167" s="72"/>
      <c r="B167" s="103" t="s">
        <v>271</v>
      </c>
      <c r="C167" s="103"/>
      <c r="D167" s="103"/>
      <c r="E167" s="103"/>
      <c r="F167" s="66" t="n">
        <v>810</v>
      </c>
      <c r="G167" s="67" t="n">
        <v>0</v>
      </c>
      <c r="H167" s="62"/>
      <c r="I167" s="63"/>
      <c r="J167" s="64"/>
    </row>
    <row r="168" customFormat="false" ht="23.25" hidden="false" customHeight="true" outlineLevel="0" collapsed="false">
      <c r="A168" s="21" t="s">
        <v>272</v>
      </c>
      <c r="B168" s="21"/>
      <c r="C168" s="21"/>
      <c r="D168" s="21"/>
      <c r="E168" s="21"/>
      <c r="F168" s="66" t="n">
        <v>811</v>
      </c>
      <c r="G168" s="67" t="n">
        <v>0</v>
      </c>
      <c r="H168" s="62"/>
      <c r="I168" s="63"/>
      <c r="J168" s="64"/>
    </row>
    <row r="169" customFormat="false" ht="23.25" hidden="false" customHeight="true" outlineLevel="0" collapsed="false">
      <c r="A169" s="21" t="s">
        <v>273</v>
      </c>
      <c r="B169" s="21"/>
      <c r="C169" s="21"/>
      <c r="D169" s="21"/>
      <c r="E169" s="21"/>
      <c r="F169" s="66" t="n">
        <v>812</v>
      </c>
      <c r="G169" s="67" t="n">
        <v>0</v>
      </c>
      <c r="H169" s="62"/>
      <c r="I169" s="63"/>
      <c r="J169" s="64"/>
    </row>
    <row r="170" customFormat="false" ht="23.25" hidden="false" customHeight="true" outlineLevel="0" collapsed="false">
      <c r="A170" s="21" t="s">
        <v>274</v>
      </c>
      <c r="B170" s="21"/>
      <c r="C170" s="21"/>
      <c r="D170" s="21"/>
      <c r="E170" s="21"/>
      <c r="F170" s="66" t="n">
        <v>813</v>
      </c>
      <c r="G170" s="67" t="n">
        <v>0</v>
      </c>
      <c r="H170" s="62" t="s">
        <v>275</v>
      </c>
      <c r="I170" s="69" t="str">
        <f aca="false">IF($G$174&gt;0,IF($G$170=0,"Chybí odpisy",""),"")</f>
        <v/>
      </c>
      <c r="J170" s="71"/>
    </row>
    <row r="171" customFormat="false" ht="23.25" hidden="false" customHeight="true" outlineLevel="0" collapsed="false">
      <c r="A171" s="21" t="s">
        <v>276</v>
      </c>
      <c r="B171" s="21"/>
      <c r="C171" s="21"/>
      <c r="D171" s="21"/>
      <c r="E171" s="21"/>
      <c r="F171" s="66" t="n">
        <v>814</v>
      </c>
      <c r="G171" s="67" t="n">
        <v>0</v>
      </c>
      <c r="H171" s="62"/>
      <c r="I171" s="63"/>
      <c r="J171" s="64"/>
    </row>
    <row r="172" customFormat="false" ht="38.25" hidden="false" customHeight="true" outlineLevel="0" collapsed="false">
      <c r="A172" s="23" t="s">
        <v>277</v>
      </c>
      <c r="B172" s="23"/>
      <c r="C172" s="23"/>
      <c r="D172" s="23"/>
      <c r="E172" s="23"/>
      <c r="F172" s="66" t="n">
        <v>815</v>
      </c>
      <c r="G172" s="70" t="n">
        <f aca="false">SUM(G158,G160,G168:G171)</f>
        <v>0</v>
      </c>
      <c r="H172" s="62" t="s">
        <v>278</v>
      </c>
      <c r="I172" s="69"/>
      <c r="J172" s="126" t="n">
        <f aca="false">G146-G172</f>
        <v>0</v>
      </c>
    </row>
    <row r="173" customFormat="false" ht="23.25" hidden="false" customHeight="true" outlineLevel="0" collapsed="false">
      <c r="A173" s="21" t="s">
        <v>279</v>
      </c>
      <c r="B173" s="21"/>
      <c r="C173" s="21"/>
      <c r="D173" s="21"/>
      <c r="E173" s="21"/>
      <c r="F173" s="66" t="n">
        <v>816</v>
      </c>
      <c r="G173" s="67" t="n">
        <v>0</v>
      </c>
      <c r="H173" s="62" t="s">
        <v>280</v>
      </c>
      <c r="I173" s="69" t="str">
        <f aca="false">IF($G$172&gt;0,IF($G$173=0,"Chybí výdaje HČ z ř. 0815",""),"")</f>
        <v/>
      </c>
      <c r="J173" s="71"/>
    </row>
    <row r="174" customFormat="false" ht="39.75" hidden="false" customHeight="true" outlineLevel="0" collapsed="false">
      <c r="A174" s="23" t="s">
        <v>281</v>
      </c>
      <c r="B174" s="23"/>
      <c r="C174" s="23"/>
      <c r="D174" s="23"/>
      <c r="E174" s="23"/>
      <c r="F174" s="66" t="n">
        <v>817</v>
      </c>
      <c r="G174" s="70" t="n">
        <f aca="false">SUM(G175,G176)</f>
        <v>0</v>
      </c>
      <c r="H174" s="62" t="s">
        <v>278</v>
      </c>
      <c r="I174" s="69" t="str">
        <f aca="false">IF($G$174&gt;0,IF($G$170=0,"Chybí odpisy",""),"")</f>
        <v/>
      </c>
      <c r="J174" s="126" t="n">
        <f aca="false">G153-G174</f>
        <v>0</v>
      </c>
    </row>
    <row r="175" customFormat="false" ht="23.25" hidden="false" customHeight="true" outlineLevel="0" collapsed="false">
      <c r="A175" s="127" t="s">
        <v>282</v>
      </c>
      <c r="B175" s="127"/>
      <c r="C175" s="103" t="s">
        <v>283</v>
      </c>
      <c r="D175" s="103"/>
      <c r="E175" s="103"/>
      <c r="F175" s="66" t="n">
        <v>818</v>
      </c>
      <c r="G175" s="67" t="n">
        <v>0</v>
      </c>
      <c r="H175" s="62"/>
      <c r="I175" s="63"/>
      <c r="J175" s="64"/>
    </row>
    <row r="176" customFormat="false" ht="23.25" hidden="false" customHeight="true" outlineLevel="0" collapsed="false">
      <c r="A176" s="127"/>
      <c r="B176" s="127"/>
      <c r="C176" s="128" t="s">
        <v>284</v>
      </c>
      <c r="D176" s="128"/>
      <c r="E176" s="128"/>
      <c r="F176" s="77" t="n">
        <v>819</v>
      </c>
      <c r="G176" s="78" t="n">
        <v>0</v>
      </c>
      <c r="H176" s="129"/>
      <c r="I176" s="130"/>
      <c r="J176" s="131"/>
    </row>
    <row r="177" customFormat="false" ht="32.25" hidden="false" customHeight="true" outlineLevel="0" collapsed="false">
      <c r="H177" s="2"/>
      <c r="I177" s="132" t="s">
        <v>285</v>
      </c>
      <c r="J177" s="5"/>
    </row>
  </sheetData>
  <sheetProtection sheet="true" password="d024" objects="true" scenarios="true"/>
  <mergeCells count="183">
    <mergeCell ref="A1:G1"/>
    <mergeCell ref="F2:G2"/>
    <mergeCell ref="C3:E3"/>
    <mergeCell ref="F3:G3"/>
    <mergeCell ref="C4:E4"/>
    <mergeCell ref="F4:G4"/>
    <mergeCell ref="C5:E5"/>
    <mergeCell ref="F5:G5"/>
    <mergeCell ref="C6:E6"/>
    <mergeCell ref="F6:G6"/>
    <mergeCell ref="H6:H7"/>
    <mergeCell ref="I6:I7"/>
    <mergeCell ref="C7:E8"/>
    <mergeCell ref="H8:H9"/>
    <mergeCell ref="I8:I9"/>
    <mergeCell ref="C9:E9"/>
    <mergeCell ref="C10:E10"/>
    <mergeCell ref="F10:G10"/>
    <mergeCell ref="C11:F11"/>
    <mergeCell ref="C12:E12"/>
    <mergeCell ref="C13:E13"/>
    <mergeCell ref="A16:E16"/>
    <mergeCell ref="A17:E17"/>
    <mergeCell ref="A18:E18"/>
    <mergeCell ref="A19:E19"/>
    <mergeCell ref="A20:A30"/>
    <mergeCell ref="B20:E20"/>
    <mergeCell ref="B21:E21"/>
    <mergeCell ref="B22:E22"/>
    <mergeCell ref="B23:E23"/>
    <mergeCell ref="B24:E24"/>
    <mergeCell ref="B25:E25"/>
    <mergeCell ref="B26:E26"/>
    <mergeCell ref="B27:E27"/>
    <mergeCell ref="B28:E28"/>
    <mergeCell ref="B29:E29"/>
    <mergeCell ref="B30:E30"/>
    <mergeCell ref="A31:E31"/>
    <mergeCell ref="A32:E32"/>
    <mergeCell ref="A33:E33"/>
    <mergeCell ref="A34:E34"/>
    <mergeCell ref="A37:E37"/>
    <mergeCell ref="A38:E38"/>
    <mergeCell ref="A39:E39"/>
    <mergeCell ref="A40:A41"/>
    <mergeCell ref="B40:E40"/>
    <mergeCell ref="B41:E41"/>
    <mergeCell ref="A42:E42"/>
    <mergeCell ref="A43:E43"/>
    <mergeCell ref="A44:A46"/>
    <mergeCell ref="B44:E44"/>
    <mergeCell ref="B45:E45"/>
    <mergeCell ref="B46:E46"/>
    <mergeCell ref="A47:E47"/>
    <mergeCell ref="A50:E50"/>
    <mergeCell ref="A51:E51"/>
    <mergeCell ref="A52:E52"/>
    <mergeCell ref="A53:E53"/>
    <mergeCell ref="A54:A67"/>
    <mergeCell ref="B54:E54"/>
    <mergeCell ref="B55:E55"/>
    <mergeCell ref="B56:E56"/>
    <mergeCell ref="B57:E57"/>
    <mergeCell ref="B58:E58"/>
    <mergeCell ref="B59:E59"/>
    <mergeCell ref="B60:E60"/>
    <mergeCell ref="B61:E61"/>
    <mergeCell ref="B62:E62"/>
    <mergeCell ref="B63:E63"/>
    <mergeCell ref="B64:E64"/>
    <mergeCell ref="B65:E65"/>
    <mergeCell ref="B66:E66"/>
    <mergeCell ref="B67:E67"/>
    <mergeCell ref="A68:E68"/>
    <mergeCell ref="A71:E71"/>
    <mergeCell ref="A72:E72"/>
    <mergeCell ref="A73:B74"/>
    <mergeCell ref="C73:C76"/>
    <mergeCell ref="D73:E73"/>
    <mergeCell ref="D74:E74"/>
    <mergeCell ref="A75:B76"/>
    <mergeCell ref="D75:E75"/>
    <mergeCell ref="D76:E76"/>
    <mergeCell ref="A77:E77"/>
    <mergeCell ref="A78:E78"/>
    <mergeCell ref="A79:E79"/>
    <mergeCell ref="A80:E80"/>
    <mergeCell ref="A81:E81"/>
    <mergeCell ref="A82:E82"/>
    <mergeCell ref="A83:E83"/>
    <mergeCell ref="A84:E84"/>
    <mergeCell ref="A85:E85"/>
    <mergeCell ref="A86:E86"/>
    <mergeCell ref="A87:E87"/>
    <mergeCell ref="A88:E88"/>
    <mergeCell ref="A89:E89"/>
    <mergeCell ref="A90:E90"/>
    <mergeCell ref="A91:E91"/>
    <mergeCell ref="A92:E92"/>
    <mergeCell ref="A93:E93"/>
    <mergeCell ref="A94:E94"/>
    <mergeCell ref="A95:E95"/>
    <mergeCell ref="A98:E98"/>
    <mergeCell ref="A99:E99"/>
    <mergeCell ref="A100:E100"/>
    <mergeCell ref="A101:E101"/>
    <mergeCell ref="A102:A112"/>
    <mergeCell ref="B102:E102"/>
    <mergeCell ref="B103:E103"/>
    <mergeCell ref="B104:E104"/>
    <mergeCell ref="B105:E105"/>
    <mergeCell ref="B106:E106"/>
    <mergeCell ref="B107:E107"/>
    <mergeCell ref="B108:E108"/>
    <mergeCell ref="B109:E109"/>
    <mergeCell ref="B110:E110"/>
    <mergeCell ref="B111:C112"/>
    <mergeCell ref="D111:E111"/>
    <mergeCell ref="D112:E112"/>
    <mergeCell ref="A115:E115"/>
    <mergeCell ref="A116:E116"/>
    <mergeCell ref="A117:E117"/>
    <mergeCell ref="A118:E118"/>
    <mergeCell ref="H118:H125"/>
    <mergeCell ref="A119:A125"/>
    <mergeCell ref="B119:B124"/>
    <mergeCell ref="C119:E119"/>
    <mergeCell ref="C120:E120"/>
    <mergeCell ref="C121:E121"/>
    <mergeCell ref="C122:E122"/>
    <mergeCell ref="C123:E123"/>
    <mergeCell ref="C124:E124"/>
    <mergeCell ref="B125:E125"/>
    <mergeCell ref="A126:E126"/>
    <mergeCell ref="A127:E127"/>
    <mergeCell ref="A128:E128"/>
    <mergeCell ref="A129:E129"/>
    <mergeCell ref="A130:E130"/>
    <mergeCell ref="A131:E131"/>
    <mergeCell ref="A134:E134"/>
    <mergeCell ref="A135:E135"/>
    <mergeCell ref="A136:E136"/>
    <mergeCell ref="A137:E137"/>
    <mergeCell ref="A138:E138"/>
    <mergeCell ref="A139:E139"/>
    <mergeCell ref="A140:E140"/>
    <mergeCell ref="A141:E141"/>
    <mergeCell ref="A142:E142"/>
    <mergeCell ref="A143:E143"/>
    <mergeCell ref="A144:E144"/>
    <mergeCell ref="A145:E145"/>
    <mergeCell ref="A146:E146"/>
    <mergeCell ref="A147:E147"/>
    <mergeCell ref="A148:E148"/>
    <mergeCell ref="A149:E149"/>
    <mergeCell ref="A150:E150"/>
    <mergeCell ref="A151:E151"/>
    <mergeCell ref="A152:E152"/>
    <mergeCell ref="A153:E153"/>
    <mergeCell ref="A156:E156"/>
    <mergeCell ref="A157:E157"/>
    <mergeCell ref="A158:E158"/>
    <mergeCell ref="A159:E159"/>
    <mergeCell ref="A160:E160"/>
    <mergeCell ref="A161:A164"/>
    <mergeCell ref="B161:E161"/>
    <mergeCell ref="B162:E162"/>
    <mergeCell ref="B163:E163"/>
    <mergeCell ref="B164:E164"/>
    <mergeCell ref="A165:E165"/>
    <mergeCell ref="A166:A167"/>
    <mergeCell ref="B166:E166"/>
    <mergeCell ref="B167:E167"/>
    <mergeCell ref="A168:E168"/>
    <mergeCell ref="A169:E169"/>
    <mergeCell ref="A170:E170"/>
    <mergeCell ref="A171:E171"/>
    <mergeCell ref="A172:E172"/>
    <mergeCell ref="A173:E173"/>
    <mergeCell ref="A174:E174"/>
    <mergeCell ref="A175:B176"/>
    <mergeCell ref="C175:E175"/>
    <mergeCell ref="C176:E176"/>
  </mergeCells>
  <conditionalFormatting sqref="I18">
    <cfRule type="colorScale" priority="2">
      <colorScale>
        <cfvo type="formula" val="&quot;CHYBA&quot;"/>
        <cfvo type="formula" val="&quot;CHYBA&quot;"/>
        <color rgb="FFFF0000"/>
        <color rgb="FFFFEF9C"/>
      </colorScale>
    </cfRule>
    <cfRule type="colorScale" priority="3">
      <colorScale>
        <cfvo type="min" val="0"/>
        <cfvo type="percentile" val="50"/>
        <cfvo type="max" val="0"/>
        <color rgb="FFF8696B"/>
        <color rgb="FFFFEB84"/>
        <color rgb="FF63BE7B"/>
      </colorScale>
    </cfRule>
    <cfRule type="cellIs" priority="4" operator="equal" aboveAverage="0" equalAverage="0" bottom="0" percent="0" rank="0" text="" dxfId="0">
      <formula>"""CHYBA"""</formula>
    </cfRule>
  </conditionalFormatting>
  <conditionalFormatting sqref="I18:I19">
    <cfRule type="containsText" priority="5" operator="containsText" aboveAverage="0" equalAverage="0" bottom="0" percent="0" rank="0" text="CHYBA" dxfId="1"/>
  </conditionalFormatting>
  <conditionalFormatting sqref="I19">
    <cfRule type="containsText" priority="6" operator="containsText" aboveAverage="0" equalAverage="0" bottom="0" percent="0" rank="0" text="0115 je větší 0102" dxfId="2"/>
    <cfRule type="colorScale" priority="7">
      <colorScale>
        <cfvo type="min" val="0"/>
        <cfvo type="percentile" val="50"/>
        <cfvo type="max" val="0"/>
        <color rgb="FF63BE7B"/>
        <color rgb="FFFFEB84"/>
        <color rgb="FFF8696B"/>
      </colorScale>
    </cfRule>
    <cfRule type="containsText" priority="8" operator="containsText" aboveAverage="0" equalAverage="0" bottom="0" percent="0" rank="0" text="0115 je větší 0102" dxfId="3"/>
    <cfRule type="containsText" priority="9" operator="containsText" aboveAverage="0" equalAverage="0" bottom="0" percent="0" rank="0" text="Chybí akce" dxfId="4"/>
    <cfRule type="containsText" priority="10" operator="containsText" aboveAverage="0" equalAverage="0" bottom="0" percent="0" rank="0" text="Chybí odpisy" dxfId="5"/>
    <cfRule type="colorScale" priority="11">
      <colorScale>
        <cfvo type="formula" val="&quot;CHYBA&quot;"/>
        <cfvo type="formula" val="&quot;CHYBA&quot;"/>
        <color rgb="FFFF0000"/>
        <color rgb="FFFFEF9C"/>
      </colorScale>
    </cfRule>
    <cfRule type="cellIs" priority="12" operator="equal" aboveAverage="0" equalAverage="0" bottom="0" percent="0" rank="0" text="" dxfId="6">
      <formula>"""CHYBA"""</formula>
    </cfRule>
  </conditionalFormatting>
  <conditionalFormatting sqref="I32">
    <cfRule type="containsText" priority="13" operator="containsText" aboveAverage="0" equalAverage="0" bottom="0" percent="0" rank="0" text="0115 je větší 0102" dxfId="7"/>
    <cfRule type="colorScale" priority="14">
      <colorScale>
        <cfvo type="min" val="0"/>
        <cfvo type="percentile" val="50"/>
        <cfvo type="max" val="0"/>
        <color rgb="FF63BE7B"/>
        <color rgb="FFFFEB84"/>
        <color rgb="FFF8696B"/>
      </colorScale>
    </cfRule>
    <cfRule type="containsText" priority="15" operator="containsText" aboveAverage="0" equalAverage="0" bottom="0" percent="0" rank="0" text="0115 je větší 0102" dxfId="8"/>
    <cfRule type="containsText" priority="16" operator="containsText" aboveAverage="0" equalAverage="0" bottom="0" percent="0" rank="0" text="Chybí akce" dxfId="9"/>
    <cfRule type="containsText" priority="17" operator="containsText" aboveAverage="0" equalAverage="0" bottom="0" percent="0" rank="0" text="Chybí odpisy" dxfId="10"/>
    <cfRule type="containsText" priority="18" operator="containsText" aboveAverage="0" equalAverage="0" bottom="0" percent="0" rank="0" text="CHYBA" dxfId="11"/>
    <cfRule type="colorScale" priority="19">
      <colorScale>
        <cfvo type="formula" val="&quot;CHYBA&quot;"/>
        <cfvo type="formula" val="&quot;CHYBA&quot;"/>
        <color rgb="FFFF0000"/>
        <color rgb="FFFFEF9C"/>
      </colorScale>
    </cfRule>
    <cfRule type="cellIs" priority="20" operator="equal" aboveAverage="0" equalAverage="0" bottom="0" percent="0" rank="0" text="" dxfId="12">
      <formula>"""CHYBA"""</formula>
    </cfRule>
  </conditionalFormatting>
  <conditionalFormatting sqref="I39:I40">
    <cfRule type="colorScale" priority="21">
      <colorScale>
        <cfvo type="min" val="0"/>
        <cfvo type="percentile" val="50"/>
        <cfvo type="max" val="0"/>
        <color rgb="FF63BE7B"/>
        <color rgb="FFFFEB84"/>
        <color rgb="FFF8696B"/>
      </colorScale>
    </cfRule>
    <cfRule type="containsText" priority="22" operator="containsText" aboveAverage="0" equalAverage="0" bottom="0" percent="0" rank="0" text="0115 je větší 0102" dxfId="13"/>
    <cfRule type="containsText" priority="23" operator="containsText" aboveAverage="0" equalAverage="0" bottom="0" percent="0" rank="0" text="Chybí akce" dxfId="14"/>
    <cfRule type="containsText" priority="24" operator="containsText" aboveAverage="0" equalAverage="0" bottom="0" percent="0" rank="0" text="Chybí odpisy" dxfId="15"/>
    <cfRule type="containsText" priority="25" operator="containsText" aboveAverage="0" equalAverage="0" bottom="0" percent="0" rank="0" text="CHYBA" dxfId="16"/>
    <cfRule type="colorScale" priority="26">
      <colorScale>
        <cfvo type="formula" val="&quot;CHYBA&quot;"/>
        <cfvo type="formula" val="&quot;CHYBA&quot;"/>
        <color rgb="FFFF0000"/>
        <color rgb="FFFFEF9C"/>
      </colorScale>
    </cfRule>
    <cfRule type="cellIs" priority="27" operator="equal" aboveAverage="0" equalAverage="0" bottom="0" percent="0" rank="0" text="" dxfId="17">
      <formula>"""CHYBA"""</formula>
    </cfRule>
  </conditionalFormatting>
  <conditionalFormatting sqref="I39:I41">
    <cfRule type="containsText" priority="28" operator="containsText" aboveAverage="0" equalAverage="0" bottom="0" percent="0" rank="0" text="0202 je větší 0201" dxfId="18"/>
    <cfRule type="containsText" priority="29" operator="containsText" aboveAverage="0" equalAverage="0" bottom="0" percent="0" rank="0" text="0115 je větší 0102" dxfId="19"/>
  </conditionalFormatting>
  <conditionalFormatting sqref="I41">
    <cfRule type="colorScale" priority="30">
      <colorScale>
        <cfvo type="min" val="0"/>
        <cfvo type="percentile" val="50"/>
        <cfvo type="max" val="0"/>
        <color rgb="FF63BE7B"/>
        <color rgb="FFFFEB84"/>
        <color rgb="FFF8696B"/>
      </colorScale>
    </cfRule>
    <cfRule type="containsText" priority="31" operator="containsText" aboveAverage="0" equalAverage="0" bottom="0" percent="0" rank="0" text="0115 je větší 0102" dxfId="20"/>
    <cfRule type="containsText" priority="32" operator="containsText" aboveAverage="0" equalAverage="0" bottom="0" percent="0" rank="0" text="Chybí akce" dxfId="21"/>
    <cfRule type="containsText" priority="33" operator="containsText" aboveAverage="0" equalAverage="0" bottom="0" percent="0" rank="0" text="Chybí odpisy" dxfId="22"/>
    <cfRule type="containsText" priority="34" operator="containsText" aboveAverage="0" equalAverage="0" bottom="0" percent="0" rank="0" text="CHYBA" dxfId="23"/>
    <cfRule type="colorScale" priority="35">
      <colorScale>
        <cfvo type="formula" val="&quot;CHYBA&quot;"/>
        <cfvo type="formula" val="&quot;CHYBA&quot;"/>
        <color rgb="FFFF0000"/>
        <color rgb="FFFFEF9C"/>
      </colorScale>
    </cfRule>
    <cfRule type="cellIs" priority="36" operator="equal" aboveAverage="0" equalAverage="0" bottom="0" percent="0" rank="0" text="" dxfId="24">
      <formula>"""CHYBA"""</formula>
    </cfRule>
  </conditionalFormatting>
  <conditionalFormatting sqref="I45">
    <cfRule type="colorScale" priority="37">
      <colorScale>
        <cfvo type="formula" val="&quot;CHYBA&quot;"/>
        <cfvo type="formula" val="&quot;CHYBA&quot;"/>
        <color rgb="FFFF0000"/>
        <color rgb="FFFFEF9C"/>
      </colorScale>
    </cfRule>
    <cfRule type="colorScale" priority="38">
      <colorScale>
        <cfvo type="min" val="0"/>
        <cfvo type="percentile" val="50"/>
        <cfvo type="max" val="0"/>
        <color rgb="FFF8696B"/>
        <color rgb="FFFFEB84"/>
        <color rgb="FF63BE7B"/>
      </colorScale>
    </cfRule>
    <cfRule type="cellIs" priority="39" operator="equal" aboveAverage="0" equalAverage="0" bottom="0" percent="0" rank="0" text="" dxfId="25">
      <formula>"""CHYBA"""</formula>
    </cfRule>
  </conditionalFormatting>
  <conditionalFormatting sqref="I45:I46 I78 I80:J80 I82:J82">
    <cfRule type="containsText" priority="40" operator="containsText" aboveAverage="0" equalAverage="0" bottom="0" percent="0" rank="0" text="Chybí akce" dxfId="26"/>
    <cfRule type="containsText" priority="41" operator="containsText" aboveAverage="0" equalAverage="0" bottom="0" percent="0" rank="0" text="Chybí odpisy" dxfId="27"/>
    <cfRule type="containsText" priority="42" operator="containsText" aboveAverage="0" equalAverage="0" bottom="0" percent="0" rank="0" text="CHYBA" dxfId="28"/>
  </conditionalFormatting>
  <conditionalFormatting sqref="I45:I46">
    <cfRule type="containsText" priority="43" operator="containsText" aboveAverage="0" equalAverage="0" bottom="0" percent="0" rank="0" text="Akce nejsou vyplněny" dxfId="29"/>
  </conditionalFormatting>
  <conditionalFormatting sqref="I46">
    <cfRule type="colorScale" priority="44">
      <colorScale>
        <cfvo type="formula" val="&quot;CHYBA&quot;"/>
        <cfvo type="formula" val="&quot;CHYBA&quot;"/>
        <color rgb="FFFF0000"/>
        <color rgb="FFFFEF9C"/>
      </colorScale>
    </cfRule>
    <cfRule type="colorScale" priority="45">
      <colorScale>
        <cfvo type="min" val="0"/>
        <cfvo type="percentile" val="50"/>
        <cfvo type="max" val="0"/>
        <color rgb="FFF8696B"/>
        <color rgb="FFFFEB84"/>
        <color rgb="FF63BE7B"/>
      </colorScale>
    </cfRule>
    <cfRule type="cellIs" priority="46" operator="equal" aboveAverage="0" equalAverage="0" bottom="0" percent="0" rank="0" text="" dxfId="30">
      <formula>"""CHYBA"""</formula>
    </cfRule>
  </conditionalFormatting>
  <conditionalFormatting sqref="I52:I53">
    <cfRule type="containsText" priority="47" operator="containsText" aboveAverage="0" equalAverage="0" bottom="0" percent="0" rank="0" text="0301 musí být větší než součet 0316+0317" dxfId="31"/>
    <cfRule type="containsText" priority="48" operator="containsText" aboveAverage="0" equalAverage="0" bottom="0" percent="0" rank="0" text="0301 musí být větší (0316+0317)" dxfId="32"/>
    <cfRule type="containsText" priority="49" operator="containsText" aboveAverage="0" equalAverage="0" bottom="0" percent="0" rank="0" text="0301 je menší (0316+0317)" dxfId="33"/>
    <cfRule type="containsText" priority="50" operator="containsText" aboveAverage="0" equalAverage="0" bottom="0" percent="0" rank="0" text="0317 je větší (0301-0315)" dxfId="34"/>
    <cfRule type="containsText" priority="51" operator="containsText" aboveAverage="0" equalAverage="0" bottom="0" percent="0" rank="0" text="0316 je větší 0301" dxfId="35"/>
    <cfRule type="containsText" priority="52" operator="containsText" aboveAverage="0" equalAverage="0" bottom="0" percent="0" rank="0" text="0202 je větší 0201" dxfId="36"/>
    <cfRule type="containsText" priority="53" operator="containsText" aboveAverage="0" equalAverage="0" bottom="0" percent="0" rank="0" text="0115 je větší 0102" dxfId="37"/>
    <cfRule type="colorScale" priority="54">
      <colorScale>
        <cfvo type="min" val="0"/>
        <cfvo type="percentile" val="50"/>
        <cfvo type="max" val="0"/>
        <color rgb="FF63BE7B"/>
        <color rgb="FFFFEB84"/>
        <color rgb="FFF8696B"/>
      </colorScale>
    </cfRule>
    <cfRule type="containsText" priority="55" operator="containsText" aboveAverage="0" equalAverage="0" bottom="0" percent="0" rank="0" text="0115 je větší 0102" dxfId="38"/>
    <cfRule type="containsText" priority="56" operator="containsText" aboveAverage="0" equalAverage="0" bottom="0" percent="0" rank="0" text="Chybí akce" dxfId="39"/>
    <cfRule type="containsText" priority="57" operator="containsText" aboveAverage="0" equalAverage="0" bottom="0" percent="0" rank="0" text="Chybí odpisy" dxfId="40"/>
    <cfRule type="containsText" priority="58" operator="containsText" aboveAverage="0" equalAverage="0" bottom="0" percent="0" rank="0" text="CHYBA" dxfId="41"/>
    <cfRule type="colorScale" priority="59">
      <colorScale>
        <cfvo type="formula" val="&quot;CHYBA&quot;"/>
        <cfvo type="formula" val="&quot;CHYBA&quot;"/>
        <color rgb="FFFF0000"/>
        <color rgb="FFFFEF9C"/>
      </colorScale>
    </cfRule>
    <cfRule type="cellIs" priority="60" operator="equal" aboveAverage="0" equalAverage="0" bottom="0" percent="0" rank="0" text="" dxfId="42">
      <formula>"""CHYBA"""</formula>
    </cfRule>
    <cfRule type="containsText" priority="61" operator="containsText" aboveAverage="0" equalAverage="0" bottom="0" percent="0" rank="0" text="0202 je větší 0201" dxfId="43"/>
    <cfRule type="containsText" priority="62" operator="containsText" aboveAverage="0" equalAverage="0" bottom="0" percent="0" rank="0" text="0115 je větší 0102" dxfId="44"/>
    <cfRule type="colorScale" priority="63">
      <colorScale>
        <cfvo type="min" val="0"/>
        <cfvo type="percentile" val="50"/>
        <cfvo type="max" val="0"/>
        <color rgb="FF63BE7B"/>
        <color rgb="FFFFEB84"/>
        <color rgb="FFF8696B"/>
      </colorScale>
    </cfRule>
    <cfRule type="containsText" priority="64" operator="containsText" aboveAverage="0" equalAverage="0" bottom="0" percent="0" rank="0" text="0115 je větší 0102" dxfId="45"/>
    <cfRule type="containsText" priority="65" operator="containsText" aboveAverage="0" equalAverage="0" bottom="0" percent="0" rank="0" text="Chybí akce" dxfId="46"/>
    <cfRule type="containsText" priority="66" operator="containsText" aboveAverage="0" equalAverage="0" bottom="0" percent="0" rank="0" text="Chybí odpisy" dxfId="47"/>
    <cfRule type="containsText" priority="67" operator="containsText" aboveAverage="0" equalAverage="0" bottom="0" percent="0" rank="0" text="CHYBA" dxfId="48"/>
    <cfRule type="colorScale" priority="68">
      <colorScale>
        <cfvo type="formula" val="&quot;CHYBA&quot;"/>
        <cfvo type="formula" val="&quot;CHYBA&quot;"/>
        <color rgb="FFFF0000"/>
        <color rgb="FFFFEF9C"/>
      </colorScale>
    </cfRule>
    <cfRule type="cellIs" priority="69" operator="equal" aboveAverage="0" equalAverage="0" bottom="0" percent="0" rank="0" text="" dxfId="49">
      <formula>"""CHYBA"""</formula>
    </cfRule>
  </conditionalFormatting>
  <conditionalFormatting sqref="I53">
    <cfRule type="containsText" priority="70" operator="containsText" aboveAverage="0" equalAverage="0" bottom="0" percent="0" rank="0" text="Ř. 0302 musí být větší než 0317" dxfId="50"/>
    <cfRule type="containsText" priority="71" operator="containsText" aboveAverage="0" equalAverage="0" bottom="0" percent="0" rank="0" text="Ř. 0302 musí být větší než součet 0317+0318" dxfId="51"/>
  </conditionalFormatting>
  <conditionalFormatting sqref="I68">
    <cfRule type="containsText" priority="72" operator="containsText" aboveAverage="0" equalAverage="0" bottom="0" percent="0" rank="0" text="Ř. 0317 je větší 0302" dxfId="52"/>
    <cfRule type="containsText" priority="73" operator="containsText" aboveAverage="0" equalAverage="0" bottom="0" percent="0" rank="0" text="0316 je větší 0301" dxfId="53"/>
    <cfRule type="containsText" priority="74" operator="containsText" aboveAverage="0" equalAverage="0" bottom="0" percent="0" rank="0" text="0202 je větší 0201" dxfId="54"/>
    <cfRule type="containsText" priority="75" operator="containsText" aboveAverage="0" equalAverage="0" bottom="0" percent="0" rank="0" text="0115 je větší 0102" dxfId="55"/>
    <cfRule type="colorScale" priority="76">
      <colorScale>
        <cfvo type="min" val="0"/>
        <cfvo type="percentile" val="50"/>
        <cfvo type="max" val="0"/>
        <color rgb="FF63BE7B"/>
        <color rgb="FFFFEB84"/>
        <color rgb="FFF8696B"/>
      </colorScale>
    </cfRule>
    <cfRule type="containsText" priority="77" operator="containsText" aboveAverage="0" equalAverage="0" bottom="0" percent="0" rank="0" text="0115 je větší 0102" dxfId="56"/>
    <cfRule type="containsText" priority="78" operator="containsText" aboveAverage="0" equalAverage="0" bottom="0" percent="0" rank="0" text="Chybí akce" dxfId="57"/>
    <cfRule type="containsText" priority="79" operator="containsText" aboveAverage="0" equalAverage="0" bottom="0" percent="0" rank="0" text="Chybí odpisy" dxfId="58"/>
    <cfRule type="containsText" priority="80" operator="containsText" aboveAverage="0" equalAverage="0" bottom="0" percent="0" rank="0" text="CHYBA" dxfId="59"/>
    <cfRule type="colorScale" priority="81">
      <colorScale>
        <cfvo type="formula" val="&quot;CHYBA&quot;"/>
        <cfvo type="formula" val="&quot;CHYBA&quot;"/>
        <color rgb="FFFF0000"/>
        <color rgb="FFFFEF9C"/>
      </colorScale>
    </cfRule>
    <cfRule type="cellIs" priority="82" operator="equal" aboveAverage="0" equalAverage="0" bottom="0" percent="0" rank="0" text="" dxfId="60">
      <formula>"""CHYBA"""</formula>
    </cfRule>
  </conditionalFormatting>
  <conditionalFormatting sqref="I73">
    <cfRule type="colorScale" priority="83">
      <colorScale>
        <cfvo type="min" val="0"/>
        <cfvo type="percentile" val="50"/>
        <cfvo type="max" val="0"/>
        <color rgb="FF63BE7B"/>
        <color rgb="FFFFEB84"/>
        <color rgb="FFF8696B"/>
      </colorScale>
    </cfRule>
    <cfRule type="containsText" priority="84" operator="containsText" aboveAverage="0" equalAverage="0" bottom="0" percent="0" rank="0" text="0115 je větší 0102" dxfId="61"/>
    <cfRule type="containsText" priority="85" operator="containsText" aboveAverage="0" equalAverage="0" bottom="0" percent="0" rank="0" text="Chybí akce" dxfId="62"/>
    <cfRule type="containsText" priority="86" operator="containsText" aboveAverage="0" equalAverage="0" bottom="0" percent="0" rank="0" text="Chybí odpisy" dxfId="63"/>
    <cfRule type="containsText" priority="87" operator="containsText" aboveAverage="0" equalAverage="0" bottom="0" percent="0" rank="0" text="CHYBA" dxfId="64"/>
    <cfRule type="colorScale" priority="88">
      <colorScale>
        <cfvo type="formula" val="&quot;CHYBA&quot;"/>
        <cfvo type="formula" val="&quot;CHYBA&quot;"/>
        <color rgb="FFFF0000"/>
        <color rgb="FFFFEF9C"/>
      </colorScale>
    </cfRule>
    <cfRule type="cellIs" priority="89" operator="equal" aboveAverage="0" equalAverage="0" bottom="0" percent="0" rank="0" text="" dxfId="65">
      <formula>"""CHYBA"""</formula>
    </cfRule>
  </conditionalFormatting>
  <conditionalFormatting sqref="I73:I78 J80:J83 I84">
    <cfRule type="containsText" priority="90" operator="containsText" aboveAverage="0" equalAverage="0" bottom="0" percent="0" rank="0" text="0402 je větší 0401" dxfId="66"/>
    <cfRule type="containsText" priority="91" operator="containsText" aboveAverage="0" equalAverage="0" bottom="0" percent="0" rank="0" text="0316 je větší 0301" dxfId="67"/>
    <cfRule type="containsText" priority="92" operator="containsText" aboveAverage="0" equalAverage="0" bottom="0" percent="0" rank="0" text="0202 je větší 0201" dxfId="68"/>
    <cfRule type="containsText" priority="93" operator="containsText" aboveAverage="0" equalAverage="0" bottom="0" percent="0" rank="0" text="0115 je větší 0102" dxfId="69"/>
  </conditionalFormatting>
  <conditionalFormatting sqref="I74">
    <cfRule type="colorScale" priority="94">
      <colorScale>
        <cfvo type="min" val="0"/>
        <cfvo type="percentile" val="50"/>
        <cfvo type="max" val="0"/>
        <color rgb="FF63BE7B"/>
        <color rgb="FFFFEB84"/>
        <color rgb="FFF8696B"/>
      </colorScale>
    </cfRule>
    <cfRule type="containsText" priority="95" operator="containsText" aboveAverage="0" equalAverage="0" bottom="0" percent="0" rank="0" text="0115 je větší 0102" dxfId="70"/>
    <cfRule type="containsText" priority="96" operator="containsText" aboveAverage="0" equalAverage="0" bottom="0" percent="0" rank="0" text="Chybí akce" dxfId="71"/>
    <cfRule type="containsText" priority="97" operator="containsText" aboveAverage="0" equalAverage="0" bottom="0" percent="0" rank="0" text="Chybí odpisy" dxfId="72"/>
    <cfRule type="containsText" priority="98" operator="containsText" aboveAverage="0" equalAverage="0" bottom="0" percent="0" rank="0" text="CHYBA" dxfId="73"/>
    <cfRule type="colorScale" priority="99">
      <colorScale>
        <cfvo type="formula" val="&quot;CHYBA&quot;"/>
        <cfvo type="formula" val="&quot;CHYBA&quot;"/>
        <color rgb="FFFF0000"/>
        <color rgb="FFFFEF9C"/>
      </colorScale>
    </cfRule>
    <cfRule type="cellIs" priority="100" operator="equal" aboveAverage="0" equalAverage="0" bottom="0" percent="0" rank="0" text="" dxfId="74">
      <formula>"""CHYBA"""</formula>
    </cfRule>
  </conditionalFormatting>
  <conditionalFormatting sqref="I75">
    <cfRule type="colorScale" priority="101">
      <colorScale>
        <cfvo type="min" val="0"/>
        <cfvo type="percentile" val="50"/>
        <cfvo type="max" val="0"/>
        <color rgb="FF63BE7B"/>
        <color rgb="FFFFEB84"/>
        <color rgb="FFF8696B"/>
      </colorScale>
    </cfRule>
    <cfRule type="containsText" priority="102" operator="containsText" aboveAverage="0" equalAverage="0" bottom="0" percent="0" rank="0" text="0115 je větší 0102" dxfId="75"/>
    <cfRule type="containsText" priority="103" operator="containsText" aboveAverage="0" equalAverage="0" bottom="0" percent="0" rank="0" text="Chybí akce" dxfId="76"/>
    <cfRule type="containsText" priority="104" operator="containsText" aboveAverage="0" equalAverage="0" bottom="0" percent="0" rank="0" text="Chybí odpisy" dxfId="77"/>
    <cfRule type="containsText" priority="105" operator="containsText" aboveAverage="0" equalAverage="0" bottom="0" percent="0" rank="0" text="CHYBA" dxfId="78"/>
    <cfRule type="colorScale" priority="106">
      <colorScale>
        <cfvo type="formula" val="&quot;CHYBA&quot;"/>
        <cfvo type="formula" val="&quot;CHYBA&quot;"/>
        <color rgb="FFFF0000"/>
        <color rgb="FFFFEF9C"/>
      </colorScale>
    </cfRule>
    <cfRule type="cellIs" priority="107" operator="equal" aboveAverage="0" equalAverage="0" bottom="0" percent="0" rank="0" text="" dxfId="79">
      <formula>"""CHYBA"""</formula>
    </cfRule>
  </conditionalFormatting>
  <conditionalFormatting sqref="I75:I78 J80:J83 I84">
    <cfRule type="containsText" priority="108" operator="containsText" aboveAverage="0" equalAverage="0" bottom="0" percent="0" rank="0" text="0404 je větší 0403" dxfId="80"/>
  </conditionalFormatting>
  <conditionalFormatting sqref="I76">
    <cfRule type="colorScale" priority="109">
      <colorScale>
        <cfvo type="min" val="0"/>
        <cfvo type="percentile" val="50"/>
        <cfvo type="max" val="0"/>
        <color rgb="FF63BE7B"/>
        <color rgb="FFFFEB84"/>
        <color rgb="FFF8696B"/>
      </colorScale>
    </cfRule>
    <cfRule type="containsText" priority="110" operator="containsText" aboveAverage="0" equalAverage="0" bottom="0" percent="0" rank="0" text="0115 je větší 0102" dxfId="81"/>
    <cfRule type="containsText" priority="111" operator="containsText" aboveAverage="0" equalAverage="0" bottom="0" percent="0" rank="0" text="Chybí akce" dxfId="82"/>
    <cfRule type="containsText" priority="112" operator="containsText" aboveAverage="0" equalAverage="0" bottom="0" percent="0" rank="0" text="Chybí odpisy" dxfId="83"/>
    <cfRule type="containsText" priority="113" operator="containsText" aboveAverage="0" equalAverage="0" bottom="0" percent="0" rank="0" text="CHYBA" dxfId="84"/>
    <cfRule type="colorScale" priority="114">
      <colorScale>
        <cfvo type="formula" val="&quot;CHYBA&quot;"/>
        <cfvo type="formula" val="&quot;CHYBA&quot;"/>
        <color rgb="FFFF0000"/>
        <color rgb="FFFFEF9C"/>
      </colorScale>
    </cfRule>
    <cfRule type="cellIs" priority="115" operator="equal" aboveAverage="0" equalAverage="0" bottom="0" percent="0" rank="0" text="" dxfId="85">
      <formula>"""CHYBA"""</formula>
    </cfRule>
  </conditionalFormatting>
  <conditionalFormatting sqref="I77">
    <cfRule type="colorScale" priority="116">
      <colorScale>
        <cfvo type="min" val="0"/>
        <cfvo type="percentile" val="50"/>
        <cfvo type="max" val="0"/>
        <color rgb="FF63BE7B"/>
        <color rgb="FFFFEB84"/>
        <color rgb="FFF8696B"/>
      </colorScale>
    </cfRule>
    <cfRule type="containsText" priority="117" operator="containsText" aboveAverage="0" equalAverage="0" bottom="0" percent="0" rank="0" text="0115 je větší 0102" dxfId="86"/>
    <cfRule type="containsText" priority="118" operator="containsText" aboveAverage="0" equalAverage="0" bottom="0" percent="0" rank="0" text="Chybí akce" dxfId="87"/>
    <cfRule type="containsText" priority="119" operator="containsText" aboveAverage="0" equalAverage="0" bottom="0" percent="0" rank="0" text="Chybí odpisy" dxfId="88"/>
    <cfRule type="containsText" priority="120" operator="containsText" aboveAverage="0" equalAverage="0" bottom="0" percent="0" rank="0" text="CHYBA" dxfId="89"/>
    <cfRule type="colorScale" priority="121">
      <colorScale>
        <cfvo type="formula" val="&quot;CHYBA&quot;"/>
        <cfvo type="formula" val="&quot;CHYBA&quot;"/>
        <color rgb="FFFF0000"/>
        <color rgb="FFFFEF9C"/>
      </colorScale>
    </cfRule>
    <cfRule type="cellIs" priority="122" operator="equal" aboveAverage="0" equalAverage="0" bottom="0" percent="0" rank="0" text="" dxfId="90">
      <formula>"""CHYBA"""</formula>
    </cfRule>
  </conditionalFormatting>
  <conditionalFormatting sqref="I77:I78 J80:J83 I84">
    <cfRule type="containsText" priority="123" operator="containsText" aboveAverage="0" equalAverage="0" bottom="0" percent="0" rank="0" text="0414 je větší 0412" dxfId="91"/>
    <cfRule type="containsText" priority="124" operator="containsText" aboveAverage="0" equalAverage="0" bottom="0" percent="0" rank="0" text="0408 je větší 0407" dxfId="92"/>
    <cfRule type="containsText" priority="125" operator="containsText" aboveAverage="0" equalAverage="0" bottom="0" percent="0" rank="0" text="0406 je větší 0405" dxfId="93"/>
  </conditionalFormatting>
  <conditionalFormatting sqref="I78">
    <cfRule type="containsText" priority="126" operator="containsText" aboveAverage="0" equalAverage="0" bottom="0" percent="0" rank="0" text="Počet hodin neodpovídá ř. 0407*48 hod." dxfId="94"/>
    <cfRule type="containsText" priority="127" operator="containsText" aboveAverage="0" equalAverage="0" bottom="0" percent="0" rank="0" text="Počet hodin neodpovídá ř. 0414*48 hod." dxfId="95"/>
    <cfRule type="containsText" priority="128" operator="containsText" aboveAverage="0" equalAverage="0" bottom="0" percent="0" rank="0" text="Počet hodin neodpovídá 0414*48" dxfId="96"/>
    <cfRule type="colorScale" priority="129">
      <colorScale>
        <cfvo type="min" val="0"/>
        <cfvo type="percentile" val="50"/>
        <cfvo type="max" val="0"/>
        <color rgb="FF63BE7B"/>
        <color rgb="FFFFEB84"/>
        <color rgb="FFF8696B"/>
      </colorScale>
    </cfRule>
    <cfRule type="containsText" priority="130" operator="containsText" aboveAverage="0" equalAverage="0" bottom="0" percent="0" rank="0" text="0115 je větší 0102" dxfId="97"/>
    <cfRule type="colorScale" priority="131">
      <colorScale>
        <cfvo type="formula" val="&quot;CHYBA&quot;"/>
        <cfvo type="formula" val="&quot;CHYBA&quot;"/>
        <color rgb="FFFF0000"/>
        <color rgb="FFFFEF9C"/>
      </colorScale>
    </cfRule>
    <cfRule type="cellIs" priority="132" operator="equal" aboveAverage="0" equalAverage="0" bottom="0" percent="0" rank="0" text="" dxfId="98">
      <formula>"""CHYBA"""</formula>
    </cfRule>
  </conditionalFormatting>
  <conditionalFormatting sqref="I79">
    <cfRule type="containsText" priority="133" operator="containsText" aboveAverage="0" equalAverage="0" bottom="0" percent="0" rank="0" text="Někteří zaměstnanci splnili standard." dxfId="99"/>
    <cfRule type="containsText" priority="134" operator="containsText" aboveAverage="0" equalAverage="0" bottom="0" percent="0" rank="0" text="Musí mít někdo splněno." dxfId="100"/>
  </conditionalFormatting>
  <conditionalFormatting sqref="I80">
    <cfRule type="containsText" priority="135" operator="containsText" aboveAverage="0" equalAverage="0" bottom="0" percent="0" rank="0" text="Vyplňte počet akcí" dxfId="101"/>
    <cfRule type="colorScale" priority="136">
      <colorScale>
        <cfvo type="formula" val="&quot;CHYBA&quot;"/>
        <cfvo type="formula" val="&quot;CHYBA&quot;"/>
        <color rgb="FFFF0000"/>
        <color rgb="FFFFEF9C"/>
      </colorScale>
    </cfRule>
    <cfRule type="colorScale" priority="137">
      <colorScale>
        <cfvo type="min" val="0"/>
        <cfvo type="percentile" val="50"/>
        <cfvo type="max" val="0"/>
        <color rgb="FFF8696B"/>
        <color rgb="FFFFEB84"/>
        <color rgb="FF63BE7B"/>
      </colorScale>
    </cfRule>
    <cfRule type="cellIs" priority="138" operator="equal" aboveAverage="0" equalAverage="0" bottom="0" percent="0" rank="0" text="" dxfId="102">
      <formula>"""CHYBA"""</formula>
    </cfRule>
  </conditionalFormatting>
  <conditionalFormatting sqref="I81">
    <cfRule type="containsText" priority="139" operator="containsText" aboveAverage="0" equalAverage="0" bottom="0" percent="0" rank="0" text="Vyplněny online návštěvy v 0512" dxfId="103"/>
    <cfRule type="containsText" priority="140" operator="containsText" aboveAverage="0" equalAverage="0" bottom="0" percent="0" rank="0" text="Vyplněny online návštěvy v 0515" dxfId="104"/>
    <cfRule type="containsText" priority="141" operator="containsText" aboveAverage="0" equalAverage="0" bottom="0" percent="0" rank="0" text="Vyplněny návštěvy v 0515" dxfId="105"/>
    <cfRule type="containsText" priority="142" operator="containsText" aboveAverage="0" equalAverage="0" bottom="0" percent="0" rank="0" text="Chybí hodnota v 0416" dxfId="106"/>
  </conditionalFormatting>
  <conditionalFormatting sqref="I82">
    <cfRule type="containsText" priority="143" operator="containsText" aboveAverage="0" equalAverage="0" bottom="0" percent="0" rank="0" text="Vyplňte počet akcí" dxfId="107"/>
    <cfRule type="colorScale" priority="144">
      <colorScale>
        <cfvo type="formula" val="&quot;CHYBA&quot;"/>
        <cfvo type="formula" val="&quot;CHYBA&quot;"/>
        <color rgb="FFFF0000"/>
        <color rgb="FFFFEF9C"/>
      </colorScale>
    </cfRule>
    <cfRule type="colorScale" priority="145">
      <colorScale>
        <cfvo type="min" val="0"/>
        <cfvo type="percentile" val="50"/>
        <cfvo type="max" val="0"/>
        <color rgb="FFF8696B"/>
        <color rgb="FFFFEB84"/>
        <color rgb="FF63BE7B"/>
      </colorScale>
    </cfRule>
    <cfRule type="cellIs" priority="146" operator="equal" aboveAverage="0" equalAverage="0" bottom="0" percent="0" rank="0" text="" dxfId="108">
      <formula>"""CHYBA"""</formula>
    </cfRule>
  </conditionalFormatting>
  <conditionalFormatting sqref="I83">
    <cfRule type="containsText" priority="147" operator="containsText" aboveAverage="0" equalAverage="0" bottom="0" percent="0" rank="0" text="Vyplněny online návštěvy v 0513" dxfId="109"/>
    <cfRule type="containsText" priority="148" operator="containsText" aboveAverage="0" equalAverage="0" bottom="0" percent="0" rank="0" text="Vyplněny online návštěvy v 0516" dxfId="110"/>
    <cfRule type="containsText" priority="149" operator="containsText" aboveAverage="0" equalAverage="0" bottom="0" percent="0" rank="0" text="Vyplněny online návštěvy v 0515" dxfId="111"/>
    <cfRule type="containsText" priority="150" operator="containsText" aboveAverage="0" equalAverage="0" bottom="0" percent="0" rank="0" text="Vyplněny návštěvy v 0516" dxfId="112"/>
    <cfRule type="containsText" priority="151" operator="containsText" aboveAverage="0" equalAverage="0" bottom="0" percent="0" rank="0" text="Vyplněny návštěvy v 0515" dxfId="113"/>
    <cfRule type="containsText" priority="152" operator="containsText" aboveAverage="0" equalAverage="0" bottom="0" percent="0" rank="0" text="Chybí hodnota v 0416" dxfId="114"/>
  </conditionalFormatting>
  <conditionalFormatting sqref="I84">
    <cfRule type="containsText" priority="153" operator="containsText" aboveAverage="0" equalAverage="0" bottom="0" percent="0" rank="0" text="Ř. 0412 je větší 0410" dxfId="115"/>
    <cfRule type="containsText" priority="154" operator="containsText" aboveAverage="0" equalAverage="0" bottom="0" percent="0" rank="0" text="0419 je větší 0417" dxfId="116"/>
    <cfRule type="colorScale" priority="155">
      <colorScale>
        <cfvo type="min" val="0"/>
        <cfvo type="percentile" val="50"/>
        <cfvo type="max" val="0"/>
        <color rgb="FF63BE7B"/>
        <color rgb="FFFFEB84"/>
        <color rgb="FFF8696B"/>
      </colorScale>
    </cfRule>
    <cfRule type="containsText" priority="156" operator="containsText" aboveAverage="0" equalAverage="0" bottom="0" percent="0" rank="0" text="0115 je větší 0102" dxfId="117"/>
    <cfRule type="containsText" priority="157" operator="containsText" aboveAverage="0" equalAverage="0" bottom="0" percent="0" rank="0" text="Chybí akce" dxfId="118"/>
    <cfRule type="containsText" priority="158" operator="containsText" aboveAverage="0" equalAverage="0" bottom="0" percent="0" rank="0" text="Chybí odpisy" dxfId="119"/>
    <cfRule type="containsText" priority="159" operator="containsText" aboveAverage="0" equalAverage="0" bottom="0" percent="0" rank="0" text="CHYBA" dxfId="120"/>
    <cfRule type="colorScale" priority="160">
      <colorScale>
        <cfvo type="formula" val="&quot;CHYBA&quot;"/>
        <cfvo type="formula" val="&quot;CHYBA&quot;"/>
        <color rgb="FFFF0000"/>
        <color rgb="FFFFEF9C"/>
      </colorScale>
    </cfRule>
    <cfRule type="cellIs" priority="161" operator="equal" aboveAverage="0" equalAverage="0" bottom="0" percent="0" rank="0" text="" dxfId="121">
      <formula>"""CHYBA"""</formula>
    </cfRule>
  </conditionalFormatting>
  <conditionalFormatting sqref="I86">
    <cfRule type="containsText" priority="162" operator="containsText" aboveAverage="0" equalAverage="0" bottom="0" percent="0" rank="0" text="Chybí tituly" dxfId="122"/>
    <cfRule type="containsText" priority="163" operator="containsText" aboveAverage="0" equalAverage="0" bottom="0" percent="0" rank="0" text="0419 je větší 0417" dxfId="123"/>
    <cfRule type="containsText" priority="164" operator="containsText" aboveAverage="0" equalAverage="0" bottom="0" percent="0" rank="0" text="0418 je větší 0417" dxfId="124"/>
    <cfRule type="containsText" priority="165" operator="containsText" aboveAverage="0" equalAverage="0" bottom="0" percent="0" rank="0" text="0416 je větší 0415" dxfId="125"/>
    <cfRule type="containsText" priority="166" operator="containsText" aboveAverage="0" equalAverage="0" bottom="0" percent="0" rank="0" text="0414 je větší 0412" dxfId="126"/>
    <cfRule type="containsText" priority="167" operator="containsText" aboveAverage="0" equalAverage="0" bottom="0" percent="0" rank="0" text="0408 je větší 0407" dxfId="127"/>
    <cfRule type="containsText" priority="168" operator="containsText" aboveAverage="0" equalAverage="0" bottom="0" percent="0" rank="0" text="0406 je větší 0405" dxfId="128"/>
    <cfRule type="containsText" priority="169" operator="containsText" aboveAverage="0" equalAverage="0" bottom="0" percent="0" rank="0" text="0404 je větší 0403" dxfId="129"/>
    <cfRule type="containsText" priority="170" operator="containsText" aboveAverage="0" equalAverage="0" bottom="0" percent="0" rank="0" text="0402 je větší 0401" dxfId="130"/>
    <cfRule type="containsText" priority="171" operator="containsText" aboveAverage="0" equalAverage="0" bottom="0" percent="0" rank="0" text="0316 je větší 0301" dxfId="131"/>
    <cfRule type="containsText" priority="172" operator="containsText" aboveAverage="0" equalAverage="0" bottom="0" percent="0" rank="0" text="0202 je větší 0201" dxfId="132"/>
    <cfRule type="containsText" priority="173" operator="containsText" aboveAverage="0" equalAverage="0" bottom="0" percent="0" rank="0" text="0115 je větší 0102" dxfId="133"/>
    <cfRule type="colorScale" priority="174">
      <colorScale>
        <cfvo type="min" val="0"/>
        <cfvo type="percentile" val="50"/>
        <cfvo type="max" val="0"/>
        <color rgb="FF63BE7B"/>
        <color rgb="FFFFEB84"/>
        <color rgb="FFF8696B"/>
      </colorScale>
    </cfRule>
    <cfRule type="containsText" priority="175" operator="containsText" aboveAverage="0" equalAverage="0" bottom="0" percent="0" rank="0" text="0115 je větší 0102" dxfId="134"/>
    <cfRule type="containsText" priority="176" operator="containsText" aboveAverage="0" equalAverage="0" bottom="0" percent="0" rank="0" text="Chybí akce" dxfId="135"/>
    <cfRule type="containsText" priority="177" operator="containsText" aboveAverage="0" equalAverage="0" bottom="0" percent="0" rank="0" text="Chybí odpisy" dxfId="136"/>
    <cfRule type="containsText" priority="178" operator="containsText" aboveAverage="0" equalAverage="0" bottom="0" percent="0" rank="0" text="CHYBA" dxfId="137"/>
    <cfRule type="colorScale" priority="179">
      <colorScale>
        <cfvo type="formula" val="&quot;CHYBA&quot;"/>
        <cfvo type="formula" val="&quot;CHYBA&quot;"/>
        <color rgb="FFFF0000"/>
        <color rgb="FFFFEF9C"/>
      </colorScale>
    </cfRule>
    <cfRule type="cellIs" priority="180" operator="equal" aboveAverage="0" equalAverage="0" bottom="0" percent="0" rank="0" text="" dxfId="138">
      <formula>"""CHYBA"""</formula>
    </cfRule>
  </conditionalFormatting>
  <conditionalFormatting sqref="I88">
    <cfRule type="containsText" priority="181" operator="containsText" aboveAverage="0" equalAverage="0" bottom="0" percent="0" rank="0" text="Chybí tituly" dxfId="139"/>
    <cfRule type="containsText" priority="182" operator="containsText" aboveAverage="0" equalAverage="0" bottom="0" percent="0" rank="0" text="0419 je větší 0417" dxfId="140"/>
    <cfRule type="containsText" priority="183" operator="containsText" aboveAverage="0" equalAverage="0" bottom="0" percent="0" rank="0" text="0418 je větší 0417" dxfId="141"/>
    <cfRule type="containsText" priority="184" operator="containsText" aboveAverage="0" equalAverage="0" bottom="0" percent="0" rank="0" text="0416 je větší 0415" dxfId="142"/>
    <cfRule type="containsText" priority="185" operator="containsText" aboveAverage="0" equalAverage="0" bottom="0" percent="0" rank="0" text="0414 je větší 0412" dxfId="143"/>
    <cfRule type="containsText" priority="186" operator="containsText" aboveAverage="0" equalAverage="0" bottom="0" percent="0" rank="0" text="0408 je větší 0407" dxfId="144"/>
    <cfRule type="containsText" priority="187" operator="containsText" aboveAverage="0" equalAverage="0" bottom="0" percent="0" rank="0" text="0406 je větší 0405" dxfId="145"/>
    <cfRule type="containsText" priority="188" operator="containsText" aboveAverage="0" equalAverage="0" bottom="0" percent="0" rank="0" text="0404 je větší 0403" dxfId="146"/>
    <cfRule type="containsText" priority="189" operator="containsText" aboveAverage="0" equalAverage="0" bottom="0" percent="0" rank="0" text="0402 je větší 0401" dxfId="147"/>
    <cfRule type="containsText" priority="190" operator="containsText" aboveAverage="0" equalAverage="0" bottom="0" percent="0" rank="0" text="0316 je větší 0301" dxfId="148"/>
    <cfRule type="containsText" priority="191" operator="containsText" aboveAverage="0" equalAverage="0" bottom="0" percent="0" rank="0" text="0202 je větší 0201" dxfId="149"/>
    <cfRule type="containsText" priority="192" operator="containsText" aboveAverage="0" equalAverage="0" bottom="0" percent="0" rank="0" text="0115 je větší 0102" dxfId="150"/>
    <cfRule type="colorScale" priority="193">
      <colorScale>
        <cfvo type="min" val="0"/>
        <cfvo type="percentile" val="50"/>
        <cfvo type="max" val="0"/>
        <color rgb="FF63BE7B"/>
        <color rgb="FFFFEB84"/>
        <color rgb="FFF8696B"/>
      </colorScale>
    </cfRule>
    <cfRule type="containsText" priority="194" operator="containsText" aboveAverage="0" equalAverage="0" bottom="0" percent="0" rank="0" text="0115 je větší 0102" dxfId="151"/>
    <cfRule type="containsText" priority="195" operator="containsText" aboveAverage="0" equalAverage="0" bottom="0" percent="0" rank="0" text="Chybí akce" dxfId="152"/>
    <cfRule type="containsText" priority="196" operator="containsText" aboveAverage="0" equalAverage="0" bottom="0" percent="0" rank="0" text="Chybí odpisy" dxfId="153"/>
    <cfRule type="containsText" priority="197" operator="containsText" aboveAverage="0" equalAverage="0" bottom="0" percent="0" rank="0" text="CHYBA" dxfId="154"/>
    <cfRule type="colorScale" priority="198">
      <colorScale>
        <cfvo type="formula" val="&quot;CHYBA&quot;"/>
        <cfvo type="formula" val="&quot;CHYBA&quot;"/>
        <color rgb="FFFF0000"/>
        <color rgb="FFFFEF9C"/>
      </colorScale>
    </cfRule>
    <cfRule type="cellIs" priority="199" operator="equal" aboveAverage="0" equalAverage="0" bottom="0" percent="0" rank="0" text="" dxfId="155">
      <formula>"""CHYBA"""</formula>
    </cfRule>
  </conditionalFormatting>
  <conditionalFormatting sqref="I100">
    <cfRule type="containsText" priority="200" operator="containsText" aboveAverage="0" equalAverage="0" bottom="0" percent="0" rank="0" text="Chybí webová stránka." dxfId="156"/>
  </conditionalFormatting>
  <conditionalFormatting sqref="I101">
    <cfRule type="containsText" priority="201" operator="containsText" aboveAverage="0" equalAverage="0" bottom="0" percent="0" rank="0" text="Chybí elektronický katalog." dxfId="157"/>
  </conditionalFormatting>
  <conditionalFormatting sqref="I111">
    <cfRule type="containsText" priority="202" operator="containsText" aboveAverage="0" equalAverage="0" bottom="0" percent="0" rank="0" text="Chybí hodnota v 0416" dxfId="158"/>
  </conditionalFormatting>
  <conditionalFormatting sqref="I126">
    <cfRule type="containsText" priority="203" operator="containsText" aboveAverage="0" equalAverage="0" bottom="0" percent="0" rank="0" text="Chybí počet DPČ, DPP" dxfId="159"/>
  </conditionalFormatting>
  <conditionalFormatting sqref="I128">
    <cfRule type="containsText" priority="204" operator="containsText" aboveAverage="0" equalAverage="0" bottom="0" percent="0" rank="0" text="Chybí počet OSVČ, atd." dxfId="160"/>
  </conditionalFormatting>
  <conditionalFormatting sqref="I129">
    <cfRule type="containsText" priority="205" operator="containsText" aboveAverage="0" equalAverage="0" bottom="0" percent="0" rank="0" text="Chybí počet hodin OSCČ, atd." dxfId="161"/>
  </conditionalFormatting>
  <conditionalFormatting sqref="I130">
    <cfRule type="containsText" priority="206" operator="containsText" aboveAverage="0" equalAverage="0" bottom="0" percent="0" rank="0" text="Chybí dobrovolní pracovníci" dxfId="162"/>
  </conditionalFormatting>
  <conditionalFormatting sqref="I131">
    <cfRule type="containsText" priority="207" operator="containsText" aboveAverage="0" equalAverage="0" bottom="0" percent="0" rank="0" text="Chybí počet hodin dobrovolníků" dxfId="163"/>
  </conditionalFormatting>
  <conditionalFormatting sqref="I170">
    <cfRule type="containsText" priority="208" operator="containsText" aboveAverage="0" equalAverage="0" bottom="0" percent="0" rank="0" text="Chybí odpisy" dxfId="164"/>
    <cfRule type="containsText" priority="209" operator="containsText" aboveAverage="0" equalAverage="0" bottom="0" percent="0" rank="0" text="CHYBA" dxfId="165"/>
    <cfRule type="colorScale" priority="210">
      <colorScale>
        <cfvo type="formula" val="&quot;CHYBA&quot;"/>
        <cfvo type="formula" val="&quot;CHYBA&quot;"/>
        <color rgb="FFFF0000"/>
        <color rgb="FFFFEF9C"/>
      </colorScale>
    </cfRule>
    <cfRule type="colorScale" priority="211">
      <colorScale>
        <cfvo type="min" val="0"/>
        <cfvo type="percentile" val="50"/>
        <cfvo type="max" val="0"/>
        <color rgb="FFF8696B"/>
        <color rgb="FFFFEB84"/>
        <color rgb="FF63BE7B"/>
      </colorScale>
    </cfRule>
    <cfRule type="cellIs" priority="212" operator="equal" aboveAverage="0" equalAverage="0" bottom="0" percent="0" rank="0" text="" dxfId="166">
      <formula>"""CHYBA"""</formula>
    </cfRule>
  </conditionalFormatting>
  <conditionalFormatting sqref="I172">
    <cfRule type="colorScale" priority="213">
      <colorScale>
        <cfvo type="formula" val="&quot;CHYBA&quot;"/>
        <cfvo type="formula" val="&quot;CHYBA&quot;"/>
        <color rgb="FFFF0000"/>
        <color rgb="FFFFEF9C"/>
      </colorScale>
    </cfRule>
    <cfRule type="colorScale" priority="214">
      <colorScale>
        <cfvo type="min" val="0"/>
        <cfvo type="percentile" val="50"/>
        <cfvo type="max" val="0"/>
        <color rgb="FFF8696B"/>
        <color rgb="FFFFEB84"/>
        <color rgb="FF63BE7B"/>
      </colorScale>
    </cfRule>
    <cfRule type="cellIs" priority="215" operator="equal" aboveAverage="0" equalAverage="0" bottom="0" percent="0" rank="0" text="" dxfId="167">
      <formula>"""CHYBA"""</formula>
    </cfRule>
  </conditionalFormatting>
  <conditionalFormatting sqref="I172:I173">
    <cfRule type="containsText" priority="216" operator="containsText" aboveAverage="0" equalAverage="0" bottom="0" percent="0" rank="0" text="Chybí výdaje HČ" dxfId="168"/>
  </conditionalFormatting>
  <conditionalFormatting sqref="I172:I174">
    <cfRule type="containsText" priority="217" operator="containsText" aboveAverage="0" equalAverage="0" bottom="0" percent="0" rank="0" text="Chybí odpisy" dxfId="169"/>
    <cfRule type="containsText" priority="218" operator="containsText" aboveAverage="0" equalAverage="0" bottom="0" percent="0" rank="0" text="CHYBA" dxfId="170"/>
  </conditionalFormatting>
  <conditionalFormatting sqref="I173">
    <cfRule type="colorScale" priority="219">
      <colorScale>
        <cfvo type="formula" val="&quot;CHYBA&quot;"/>
        <cfvo type="formula" val="&quot;CHYBA&quot;"/>
        <color rgb="FFFF0000"/>
        <color rgb="FFFFEF9C"/>
      </colorScale>
    </cfRule>
    <cfRule type="colorScale" priority="220">
      <colorScale>
        <cfvo type="min" val="0"/>
        <cfvo type="percentile" val="50"/>
        <cfvo type="max" val="0"/>
        <color rgb="FFF8696B"/>
        <color rgb="FFFFEB84"/>
        <color rgb="FF63BE7B"/>
      </colorScale>
    </cfRule>
    <cfRule type="cellIs" priority="221" operator="equal" aboveAverage="0" equalAverage="0" bottom="0" percent="0" rank="0" text="" dxfId="171">
      <formula>"""CHYBA"""</formula>
    </cfRule>
  </conditionalFormatting>
  <conditionalFormatting sqref="I174">
    <cfRule type="colorScale" priority="222">
      <colorScale>
        <cfvo type="formula" val="&quot;CHYBA&quot;"/>
        <cfvo type="formula" val="&quot;CHYBA&quot;"/>
        <color rgb="FFFF0000"/>
        <color rgb="FFFFEF9C"/>
      </colorScale>
    </cfRule>
    <cfRule type="colorScale" priority="223">
      <colorScale>
        <cfvo type="min" val="0"/>
        <cfvo type="percentile" val="50"/>
        <cfvo type="max" val="0"/>
        <color rgb="FFF8696B"/>
        <color rgb="FFFFEB84"/>
        <color rgb="FF63BE7B"/>
      </colorScale>
    </cfRule>
    <cfRule type="cellIs" priority="224" operator="equal" aboveAverage="0" equalAverage="0" bottom="0" percent="0" rank="0" text="" dxfId="172">
      <formula>"""CHYBA"""</formula>
    </cfRule>
  </conditionalFormatting>
  <conditionalFormatting sqref="J80">
    <cfRule type="colorScale" priority="225">
      <colorScale>
        <cfvo type="min" val="0"/>
        <cfvo type="percentile" val="50"/>
        <cfvo type="max" val="0"/>
        <color rgb="FF63BE7B"/>
        <color rgb="FFFFEB84"/>
        <color rgb="FFF8696B"/>
      </colorScale>
    </cfRule>
    <cfRule type="containsText" priority="226" operator="containsText" aboveAverage="0" equalAverage="0" bottom="0" percent="0" rank="0" text="0115 je větší 0102" dxfId="173"/>
    <cfRule type="colorScale" priority="227">
      <colorScale>
        <cfvo type="formula" val="&quot;CHYBA&quot;"/>
        <cfvo type="formula" val="&quot;CHYBA&quot;"/>
        <color rgb="FFFF0000"/>
        <color rgb="FFFFEF9C"/>
      </colorScale>
    </cfRule>
    <cfRule type="cellIs" priority="228" operator="equal" aboveAverage="0" equalAverage="0" bottom="0" percent="0" rank="0" text="" dxfId="174">
      <formula>"""CHYBA"""</formula>
    </cfRule>
    <cfRule type="colorScale" priority="229">
      <colorScale>
        <cfvo type="formula" val="&quot;CHYBA&quot;"/>
        <cfvo type="formula" val="&quot;CHYBA&quot;"/>
        <color rgb="FFFF0000"/>
        <color rgb="FFFFEF9C"/>
      </colorScale>
    </cfRule>
    <cfRule type="colorScale" priority="230">
      <colorScale>
        <cfvo type="min" val="0"/>
        <cfvo type="percentile" val="50"/>
        <cfvo type="max" val="0"/>
        <color rgb="FFF8696B"/>
        <color rgb="FFFFEB84"/>
        <color rgb="FF63BE7B"/>
      </colorScale>
    </cfRule>
    <cfRule type="cellIs" priority="231" operator="equal" aboveAverage="0" equalAverage="0" bottom="0" percent="0" rank="0" text="" dxfId="175">
      <formula>"""CHYBA"""</formula>
    </cfRule>
  </conditionalFormatting>
  <conditionalFormatting sqref="J80:J83 I84">
    <cfRule type="containsText" priority="232" operator="containsText" aboveAverage="0" equalAverage="0" bottom="0" percent="0" rank="0" text="0416 je větší 0415" dxfId="176"/>
  </conditionalFormatting>
  <conditionalFormatting sqref="J81">
    <cfRule type="colorScale" priority="233">
      <colorScale>
        <cfvo type="min" val="0"/>
        <cfvo type="percentile" val="50"/>
        <cfvo type="max" val="0"/>
        <color rgb="FF63BE7B"/>
        <color rgb="FFFFEB84"/>
        <color rgb="FFF8696B"/>
      </colorScale>
    </cfRule>
    <cfRule type="containsText" priority="234" operator="containsText" aboveAverage="0" equalAverage="0" bottom="0" percent="0" rank="0" text="0115 je větší 0102" dxfId="177"/>
    <cfRule type="containsText" priority="235" operator="containsText" aboveAverage="0" equalAverage="0" bottom="0" percent="0" rank="0" text="Chybí akce" dxfId="178"/>
    <cfRule type="containsText" priority="236" operator="containsText" aboveAverage="0" equalAverage="0" bottom="0" percent="0" rank="0" text="Chybí odpisy" dxfId="179"/>
    <cfRule type="containsText" priority="237" operator="containsText" aboveAverage="0" equalAverage="0" bottom="0" percent="0" rank="0" text="CHYBA" dxfId="180"/>
    <cfRule type="colorScale" priority="238">
      <colorScale>
        <cfvo type="formula" val="&quot;CHYBA&quot;"/>
        <cfvo type="formula" val="&quot;CHYBA&quot;"/>
        <color rgb="FFFF0000"/>
        <color rgb="FFFFEF9C"/>
      </colorScale>
    </cfRule>
    <cfRule type="cellIs" priority="239" operator="equal" aboveAverage="0" equalAverage="0" bottom="0" percent="0" rank="0" text="" dxfId="181">
      <formula>"""CHYBA"""</formula>
    </cfRule>
  </conditionalFormatting>
  <conditionalFormatting sqref="J82">
    <cfRule type="colorScale" priority="240">
      <colorScale>
        <cfvo type="min" val="0"/>
        <cfvo type="percentile" val="50"/>
        <cfvo type="max" val="0"/>
        <color rgb="FF63BE7B"/>
        <color rgb="FFFFEB84"/>
        <color rgb="FFF8696B"/>
      </colorScale>
    </cfRule>
    <cfRule type="containsText" priority="241" operator="containsText" aboveAverage="0" equalAverage="0" bottom="0" percent="0" rank="0" text="0115 je větší 0102" dxfId="182"/>
    <cfRule type="containsText" priority="242" operator="containsText" aboveAverage="0" equalAverage="0" bottom="0" percent="0" rank="0" text="Chybí akce" dxfId="183"/>
    <cfRule type="containsText" priority="243" operator="containsText" aboveAverage="0" equalAverage="0" bottom="0" percent="0" rank="0" text="Chybí odpisy" dxfId="184"/>
    <cfRule type="containsText" priority="244" operator="containsText" aboveAverage="0" equalAverage="0" bottom="0" percent="0" rank="0" text="CHYBA" dxfId="185"/>
    <cfRule type="colorScale" priority="245">
      <colorScale>
        <cfvo type="formula" val="&quot;CHYBA&quot;"/>
        <cfvo type="formula" val="&quot;CHYBA&quot;"/>
        <color rgb="FFFF0000"/>
        <color rgb="FFFFEF9C"/>
      </colorScale>
    </cfRule>
    <cfRule type="cellIs" priority="246" operator="equal" aboveAverage="0" equalAverage="0" bottom="0" percent="0" rank="0" text="" dxfId="186">
      <formula>"""CHYBA"""</formula>
    </cfRule>
    <cfRule type="colorScale" priority="247">
      <colorScale>
        <cfvo type="formula" val="&quot;CHYBA&quot;"/>
        <cfvo type="formula" val="&quot;CHYBA&quot;"/>
        <color rgb="FFFF0000"/>
        <color rgb="FFFFEF9C"/>
      </colorScale>
    </cfRule>
    <cfRule type="colorScale" priority="248">
      <colorScale>
        <cfvo type="min" val="0"/>
        <cfvo type="percentile" val="50"/>
        <cfvo type="max" val="0"/>
        <color rgb="FFF8696B"/>
        <color rgb="FFFFEB84"/>
        <color rgb="FF63BE7B"/>
      </colorScale>
    </cfRule>
    <cfRule type="cellIs" priority="249" operator="equal" aboveAverage="0" equalAverage="0" bottom="0" percent="0" rank="0" text="" dxfId="187">
      <formula>"""CHYBA"""</formula>
    </cfRule>
  </conditionalFormatting>
  <conditionalFormatting sqref="J82:J83 I84">
    <cfRule type="containsText" priority="250" operator="containsText" aboveAverage="0" equalAverage="0" bottom="0" percent="0" rank="0" text="0418 je větší 0417" dxfId="188"/>
  </conditionalFormatting>
  <conditionalFormatting sqref="J83">
    <cfRule type="colorScale" priority="251">
      <colorScale>
        <cfvo type="min" val="0"/>
        <cfvo type="percentile" val="50"/>
        <cfvo type="max" val="0"/>
        <color rgb="FF63BE7B"/>
        <color rgb="FFFFEB84"/>
        <color rgb="FFF8696B"/>
      </colorScale>
    </cfRule>
    <cfRule type="containsText" priority="252" operator="containsText" aboveAverage="0" equalAverage="0" bottom="0" percent="0" rank="0" text="0115 je větší 0102" dxfId="189"/>
    <cfRule type="containsText" priority="253" operator="containsText" aboveAverage="0" equalAverage="0" bottom="0" percent="0" rank="0" text="Chybí akce" dxfId="190"/>
    <cfRule type="containsText" priority="254" operator="containsText" aboveAverage="0" equalAverage="0" bottom="0" percent="0" rank="0" text="Chybí odpisy" dxfId="191"/>
    <cfRule type="containsText" priority="255" operator="containsText" aboveAverage="0" equalAverage="0" bottom="0" percent="0" rank="0" text="CHYBA" dxfId="192"/>
    <cfRule type="colorScale" priority="256">
      <colorScale>
        <cfvo type="formula" val="&quot;CHYBA&quot;"/>
        <cfvo type="formula" val="&quot;CHYBA&quot;"/>
        <color rgb="FFFF0000"/>
        <color rgb="FFFFEF9C"/>
      </colorScale>
    </cfRule>
    <cfRule type="cellIs" priority="257" operator="equal" aboveAverage="0" equalAverage="0" bottom="0" percent="0" rank="0" text="" dxfId="193">
      <formula>"""CHYBA"""</formula>
    </cfRule>
  </conditionalFormatting>
  <dataValidations count="42">
    <dataValidation allowBlank="true" error="Pouze 0 nebo 1." operator="between" showDropDown="false" showErrorMessage="true" showInputMessage="true" sqref="F10:G10 G93:G94 G100:G101" type="whole">
      <formula1>0</formula1>
      <formula2>1</formula2>
    </dataValidation>
    <dataValidation allowBlank="true" operator="greaterThanOrEqual" showDropDown="false" showErrorMessage="true" showInputMessage="true" sqref="G12 G18:G31 G33:G34 G42:G47 G52:G67 G73:G76 G78 G85:G92 G104:G106 G109:G110 G130 G146 G153 G160 G172 G174" type="whole">
      <formula1>0</formula1>
      <formula2>0</formula2>
    </dataValidation>
    <dataValidation allowBlank="false" error="Hodnota je větší než knihovních jednotek celkem" operator="between" showDropDown="false" showErrorMessage="true" showInputMessage="true" sqref="G32" type="whole">
      <formula1>0</formula1>
      <formula2>G19</formula2>
    </dataValidation>
    <dataValidation allowBlank="false" error="Hodnota je větší než registrovaných uživatelů" operator="between" showDropDown="false" showErrorMessage="true" showInputMessage="true" sqref="G41" type="whole">
      <formula1>0</formula1>
      <formula2>G39</formula2>
    </dataValidation>
    <dataValidation allowBlank="true" error="Hodnota je větší než fyzické výpůjčky celkem." operator="between" showDropDown="false" showErrorMessage="true" showInputMessage="true" sqref="G68" type="whole">
      <formula1>0</formula1>
      <formula2>G53</formula2>
    </dataValidation>
    <dataValidation allowBlank="true" error="Neodpovídá údaji v 0405 nebo 0406." operator="between" showDropDown="false" showErrorMessage="true" showInputMessage="true" sqref="G79" type="whole">
      <formula1>IF(G78&gt;G77*7,1,0)</formula1>
      <formula2>IF(G77*8&lt;G78,G77,FLOOR(G78/8,1))</formula2>
    </dataValidation>
    <dataValidation allowBlank="true" error="Neodpovídá údaji v 0407." operator="greaterThanOrEqual" showDropDown="false" showErrorMessage="true" showInputMessage="true" sqref="G77" type="whole">
      <formula1>G79</formula1>
      <formula2>0</formula2>
    </dataValidation>
    <dataValidation allowBlank="true" error="Neodpovídá údaji v 0408." operator="between" showDropDown="false" showErrorMessage="true" showInputMessage="true" sqref="G81" type="whole">
      <formula1>0</formula1>
      <formula2>G80</formula2>
    </dataValidation>
    <dataValidation allowBlank="true" error="Neodpovídá údaji v 0409." operator="greaterThanOrEqual" showDropDown="false" showErrorMessage="true" showInputMessage="true" sqref="G80" type="whole">
      <formula1>G81</formula1>
      <formula2>0</formula2>
    </dataValidation>
    <dataValidation allowBlank="true" error="Neodpovídá údaji v 0410." operator="between" showDropDown="false" showErrorMessage="true" showInputMessage="true" sqref="G83" type="whole">
      <formula1>0</formula1>
      <formula2>G82</formula2>
    </dataValidation>
    <dataValidation allowBlank="true" error="Neodpovídá údaji v 0411." operator="greaterThanOrEqual" showDropDown="false" showErrorMessage="true" showInputMessage="true" sqref="G82" type="whole">
      <formula1>G83</formula1>
      <formula2>0</formula2>
    </dataValidation>
    <dataValidation allowBlank="true" error="Neodpovídá údaji v 0410." operator="between" showDropDown="false" showErrorMessage="true" showInputMessage="true" sqref="G84" type="whole">
      <formula1>0</formula1>
      <formula2>G82</formula2>
    </dataValidation>
    <dataValidation allowBlank="true" error="Chybí webová stránka." operator="between" showDropDown="false" showErrorMessage="true" showInputMessage="true" sqref="G102" type="whole">
      <formula1>0</formula1>
      <formula2>IF(G100=0,0,9999999999)</formula2>
    </dataValidation>
    <dataValidation allowBlank="true" operator="greaterThanOrEqual" showDropDown="false" showErrorMessage="true" showInputMessage="true" sqref="G111" type="whole">
      <formula1>0</formula1>
      <formula2>0</formula2>
    </dataValidation>
    <dataValidation allowBlank="true" operator="greaterThanOrEqual" showDropDown="false" showErrorMessage="true" showInputMessage="true" sqref="G112" type="whole">
      <formula1>0</formula1>
      <formula2>0</formula2>
    </dataValidation>
    <dataValidation allowBlank="true" operator="greaterThanOrEqual" showDropDown="false" showErrorMessage="true" showInputMessage="true" sqref="G95 G118:G126 G128 G138:G141 G144:G145 G147:G150 G161:G164 G168 G170:G171 G175:G176" type="decimal">
      <formula1>0</formula1>
      <formula2>0</formula2>
    </dataValidation>
    <dataValidation allowBlank="true" error="Chybí počet dobrovolných pracovníků." operator="between" showDropDown="false" showErrorMessage="true" showInputMessage="true" sqref="G131" type="whole">
      <formula1>0</formula1>
      <formula2>IF(G130=0,0,9999999999)</formula2>
    </dataValidation>
    <dataValidation allowBlank="true" error="Neodpovídá údaji v 0702." operator="greaterThanOrEqual" showDropDown="false" showErrorMessage="true" showInputMessage="true" sqref="G136" type="decimal">
      <formula1>G137</formula1>
      <formula2>0</formula2>
    </dataValidation>
    <dataValidation allowBlank="true" error="Neodpovídá údaji v 0701." operator="between" showDropDown="false" showErrorMessage="true" showInputMessage="true" sqref="G137" type="decimal">
      <formula1>0</formula1>
      <formula2>G136</formula2>
    </dataValidation>
    <dataValidation allowBlank="true" error="Neodpovídá údaji v 0708." operator="greaterThanOrEqual" showDropDown="false" showErrorMessage="true" showInputMessage="true" sqref="G142" type="decimal">
      <formula1>G143</formula1>
      <formula2>0</formula2>
    </dataValidation>
    <dataValidation allowBlank="true" error="Neodpovídá údaji v 0707." operator="between" showDropDown="false" showErrorMessage="true" showInputMessage="true" sqref="G143" type="decimal">
      <formula1>0</formula1>
      <formula2>G142</formula2>
    </dataValidation>
    <dataValidation allowBlank="true" error="Neodpovídá údaji v 0717." operator="greaterThanOrEqual" showDropDown="false" showErrorMessage="true" showInputMessage="true" sqref="G151" type="decimal">
      <formula1>G152</formula1>
      <formula2>0</formula2>
    </dataValidation>
    <dataValidation allowBlank="true" error="Neodpovídá údaji v 0716." operator="between" showDropDown="false" showErrorMessage="true" showInputMessage="true" sqref="G152" type="decimal">
      <formula1>0</formula1>
      <formula2>G151</formula2>
    </dataValidation>
    <dataValidation allowBlank="true" error="Neodpovídá údajům v 0802 a 0808." operator="greaterThanOrEqual" showDropDown="false" showErrorMessage="true" showInputMessage="true" sqref="G158" type="decimal">
      <formula1>G159+G165</formula1>
      <formula2>0</formula2>
    </dataValidation>
    <dataValidation allowBlank="true" error="Neodpovídá údajům v 0801 a 0808." operator="between" showDropDown="false" showErrorMessage="true" showInputMessage="true" sqref="G159" type="decimal">
      <formula1>0</formula1>
      <formula2>G158-G165</formula2>
    </dataValidation>
    <dataValidation allowBlank="true" error="Neodpovídá údajům v 0801 a 0802 nebo 0809 a 0810." operator="between" showDropDown="false" showErrorMessage="true" showInputMessage="true" sqref="G165" type="decimal">
      <formula1>G166+G167</formula1>
      <formula2>G158-G159</formula2>
    </dataValidation>
    <dataValidation allowBlank="true" error="Neodpovídá údajům v 0808 a 0810." operator="between" showDropDown="false" showErrorMessage="true" showInputMessage="true" sqref="G166" type="decimal">
      <formula1>0</formula1>
      <formula2>G165-G167</formula2>
    </dataValidation>
    <dataValidation allowBlank="true" error="Neodpovídá údajům v 0808 a 0809." operator="between" showDropDown="false" showErrorMessage="true" showInputMessage="true" sqref="G167" type="decimal">
      <formula1>0</formula1>
      <formula2>G165-G166</formula2>
    </dataValidation>
    <dataValidation allowBlank="true" error="Neodpovídá údaji v 0815." operator="between" showDropDown="false" showErrorMessage="true" showInputMessage="true" sqref="G173" type="decimal">
      <formula1>0</formula1>
      <formula2>G172</formula2>
    </dataValidation>
    <dataValidation allowBlank="true" error="Více pojízdných poboček než celkem." operator="lessThanOrEqual" showDropDown="false" showErrorMessage="true" showInputMessage="true" sqref="G13" type="whole">
      <formula1>G12</formula1>
      <formula2>0</formula2>
    </dataValidation>
    <dataValidation allowBlank="true" error="Požadavků je méně než kladně vyřízených" operator="greaterThanOrEqual" showDropDown="false" showErrorMessage="true" showInputMessage="true" sqref="H75" type="whole">
      <formula1>G76</formula1>
      <formula2>0</formula2>
    </dataValidation>
    <dataValidation allowBlank="true" error="Řádek 0202 je větší než zadávaná hodnota." operator="greaterThanOrEqual" showDropDown="false" showErrorMessage="true" showInputMessage="true" sqref="G39" type="whole">
      <formula1>G41</formula1>
      <formula2>0</formula2>
    </dataValidation>
    <dataValidation allowBlank="true" error="Chybí elektronický katalog." operator="between" showDropDown="false" showErrorMessage="true" showInputMessage="true" sqref="G103" type="whole">
      <formula1>0</formula1>
      <formula2>IF(G101=0,0,9999999999)</formula2>
    </dataValidation>
    <dataValidation allowBlank="true" error="Zadejte evidenční číslo knihovny bez / a roku registrace." operator="greaterThan" showDropDown="false" showErrorMessage="true" showInputMessage="true" sqref="F5:G5" type="whole">
      <formula1>0</formula1>
      <formula2>0</formula2>
    </dataValidation>
    <dataValidation allowBlank="true" operator="between" prompt="Kraj vyberte ze seznamu." promptTitle="Kraj" showDropDown="false" showErrorMessage="true" showInputMessage="true" sqref="I10" type="list">
      <formula1>$K$11:$K$24</formula1>
      <formula2>0</formula2>
    </dataValidation>
    <dataValidation allowBlank="true" operator="between" prompt="Právní formu ZJ vyberte ze seznamu." promptTitle="Právní forma ZJ" showDropDown="false" showErrorMessage="true" showInputMessage="true" sqref="I3" type="list">
      <formula1>$K$26:$K$34</formula1>
      <formula2>0</formula2>
    </dataValidation>
    <dataValidation allowBlank="true" operator="greaterThanOrEqual" showDropDown="false" showErrorMessage="true" showInputMessage="true" sqref="G169" type="none">
      <formula1>0</formula1>
      <formula2>0</formula2>
    </dataValidation>
    <dataValidation allowBlank="false" error="Hodnota je větší než registrovaných uživatelů" operator="between" showDropDown="false" showErrorMessage="true" showInputMessage="true" sqref="G40" type="whole">
      <formula1>0</formula1>
      <formula2>G39</formula2>
    </dataValidation>
    <dataValidation allowBlank="true" error="Chybí počet DPČ, DPP." operator="between" showDropDown="false" showErrorMessage="true" showInputMessage="true" sqref="G127" type="whole">
      <formula1>0</formula1>
      <formula2>IF(G126=0,0,9999999999)</formula2>
    </dataValidation>
    <dataValidation allowBlank="true" error="Chybí počet OSVČ, atd." operator="between" showDropDown="false" showErrorMessage="true" showInputMessage="true" sqref="G129" type="whole">
      <formula1>0</formula1>
      <formula2>IF(G128=0,0,9999999999)</formula2>
    </dataValidation>
    <dataValidation allowBlank="true" error="Neodpovídá údaji v 0509." operator="greaterThanOrEqual" showDropDown="false" showErrorMessage="true" showInputMessage="true" sqref="G107" type="whole">
      <formula1>G108</formula1>
      <formula2>0</formula2>
    </dataValidation>
    <dataValidation allowBlank="true" error="Neodpovídá údaji v 0508." operator="between" showDropDown="false" showErrorMessage="true" showInputMessage="true" sqref="G108" type="whole">
      <formula1>0</formula1>
      <formula2>G107</formula2>
    </dataValidation>
  </dataValidations>
  <hyperlinks>
    <hyperlink ref="C9" r:id="rId1" display="https://www.mvcr.cz/clanek/statistiky-pocty-obyvatel-v-obcich.aspx"/>
  </hyperlinks>
  <printOptions headings="false" gridLines="false" gridLinesSet="true" horizontalCentered="false" verticalCentered="false"/>
  <pageMargins left="0.236111111111111" right="0.0395833333333333" top="0.354166666666667" bottom="0.157638888888889" header="0.511805555555555" footer="0.511805555555555"/>
  <pageSetup paperSize="9" scale="95"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5" manualBreakCount="5">
    <brk id="35" man="true" max="16383" min="0"/>
    <brk id="69" man="true" max="16383" min="0"/>
    <brk id="96" man="true" max="16383" min="0"/>
    <brk id="132" man="true" max="16383" min="0"/>
    <brk id="154" man="true" max="16383" min="0"/>
  </rowBreaks>
  <colBreaks count="1" manualBreakCount="1">
    <brk id="7" man="true" max="65535" min="0"/>
  </colBreaks>
</worksheet>
</file>

<file path=xl/worksheets/sheet2.xml><?xml version="1.0" encoding="utf-8"?>
<worksheet xmlns="http://schemas.openxmlformats.org/spreadsheetml/2006/main" xmlns:r="http://schemas.openxmlformats.org/officeDocument/2006/relationships">
  <sheetPr filterMode="false">
    <pageSetUpPr fitToPage="false"/>
  </sheetPr>
  <dimension ref="A1:AI250"/>
  <sheetViews>
    <sheetView showFormulas="false" showGridLines="false" showRowColHeaders="true" showZeros="true" rightToLeft="false" tabSelected="false" showOutlineSymbols="true" defaultGridColor="true" view="normal" topLeftCell="A1" colorId="64" zoomScale="130" zoomScaleNormal="130" zoomScalePageLayoutView="100" workbookViewId="0">
      <selection pane="topLeft" activeCell="A6" activeCellId="0" sqref="A6"/>
    </sheetView>
  </sheetViews>
  <sheetFormatPr defaultRowHeight="15" zeroHeight="false" outlineLevelRow="0" outlineLevelCol="0"/>
  <cols>
    <col collapsed="false" customWidth="true" hidden="false" outlineLevel="0" max="1" min="1" style="2" width="3.57"/>
    <col collapsed="false" customWidth="true" hidden="false" outlineLevel="0" max="2" min="2" style="2" width="3.29"/>
    <col collapsed="false" customWidth="true" hidden="false" outlineLevel="0" max="3" min="3" style="2" width="5.28"/>
    <col collapsed="false" customWidth="true" hidden="false" outlineLevel="0" max="4" min="4" style="2" width="5.7"/>
    <col collapsed="false" customWidth="true" hidden="false" outlineLevel="0" max="5" min="5" style="2" width="5.28"/>
    <col collapsed="false" customWidth="true" hidden="false" outlineLevel="0" max="6" min="6" style="2" width="3.71"/>
    <col collapsed="false" customWidth="true" hidden="false" outlineLevel="0" max="7" min="7" style="2" width="3.14"/>
    <col collapsed="false" customWidth="true" hidden="false" outlineLevel="0" max="8" min="8" style="2" width="5.57"/>
    <col collapsed="false" customWidth="true" hidden="false" outlineLevel="0" max="9" min="9" style="2" width="0.86"/>
    <col collapsed="false" customWidth="true" hidden="false" outlineLevel="0" max="10" min="10" style="2" width="3.14"/>
    <col collapsed="false" customWidth="true" hidden="false" outlineLevel="0" max="11" min="11" style="2" width="1.58"/>
    <col collapsed="false" customWidth="true" hidden="false" outlineLevel="0" max="14" min="12" style="2" width="2.99"/>
    <col collapsed="false" customWidth="true" hidden="false" outlineLevel="0" max="15" min="15" style="2" width="2.71"/>
    <col collapsed="false" customWidth="true" hidden="false" outlineLevel="0" max="16" min="16" style="2" width="1.42"/>
    <col collapsed="false" customWidth="true" hidden="false" outlineLevel="0" max="17" min="17" style="2" width="2.29"/>
    <col collapsed="false" customWidth="true" hidden="false" outlineLevel="0" max="18" min="18" style="2" width="2.14"/>
    <col collapsed="false" customWidth="true" hidden="false" outlineLevel="0" max="19" min="19" style="2" width="2.57"/>
    <col collapsed="false" customWidth="true" hidden="false" outlineLevel="0" max="20" min="20" style="2" width="1.71"/>
    <col collapsed="false" customWidth="true" hidden="false" outlineLevel="0" max="21" min="21" style="2" width="2"/>
    <col collapsed="false" customWidth="true" hidden="false" outlineLevel="0" max="22" min="22" style="2" width="2.57"/>
    <col collapsed="false" customWidth="true" hidden="false" outlineLevel="0" max="23" min="23" style="2" width="3.86"/>
    <col collapsed="false" customWidth="true" hidden="false" outlineLevel="0" max="24" min="24" style="2" width="4.43"/>
    <col collapsed="false" customWidth="true" hidden="false" outlineLevel="0" max="25" min="25" style="2" width="13.43"/>
    <col collapsed="false" customWidth="true" hidden="false" outlineLevel="0" max="26" min="26" style="2" width="1.71"/>
    <col collapsed="false" customWidth="true" hidden="false" outlineLevel="0" max="27" min="27" style="2" width="1.85"/>
    <col collapsed="false" customWidth="true" hidden="false" outlineLevel="0" max="28" min="28" style="2" width="2.29"/>
    <col collapsed="false" customWidth="true" hidden="false" outlineLevel="0" max="29" min="29" style="2" width="0.71"/>
    <col collapsed="false" customWidth="true" hidden="false" outlineLevel="0" max="30" min="30" style="2" width="1.71"/>
    <col collapsed="false" customWidth="true" hidden="false" outlineLevel="0" max="31" min="31" style="2" width="1.14"/>
    <col collapsed="false" customWidth="true" hidden="false" outlineLevel="0" max="32" min="32" style="2" width="2"/>
    <col collapsed="false" customWidth="true" hidden="false" outlineLevel="0" max="33" min="33" style="2" width="3.14"/>
    <col collapsed="false" customWidth="true" hidden="false" outlineLevel="0" max="34" min="34" style="2" width="5.01"/>
    <col collapsed="false" customWidth="true" hidden="false" outlineLevel="0" max="1025" min="35" style="2" width="9.14"/>
  </cols>
  <sheetData>
    <row r="1" customFormat="false" ht="12" hidden="false" customHeight="true" outlineLevel="0" collapsed="false">
      <c r="A1" s="133" t="s">
        <v>286</v>
      </c>
      <c r="B1" s="133"/>
      <c r="C1" s="133"/>
      <c r="D1" s="133"/>
      <c r="E1" s="133"/>
      <c r="F1" s="133"/>
      <c r="G1" s="133"/>
      <c r="H1" s="133"/>
      <c r="I1" s="133"/>
      <c r="J1" s="133"/>
      <c r="K1" s="133"/>
      <c r="L1" s="133"/>
      <c r="M1" s="134" t="s">
        <v>287</v>
      </c>
      <c r="N1" s="134"/>
      <c r="O1" s="134"/>
      <c r="P1" s="134"/>
      <c r="Q1" s="134"/>
      <c r="R1" s="134"/>
      <c r="S1" s="134"/>
      <c r="T1" s="134"/>
      <c r="U1" s="134"/>
      <c r="V1" s="134"/>
      <c r="W1" s="134"/>
      <c r="X1" s="134"/>
      <c r="Y1" s="135" t="s">
        <v>288</v>
      </c>
      <c r="Z1" s="135"/>
      <c r="AA1" s="135"/>
      <c r="AB1" s="135"/>
      <c r="AC1" s="135"/>
      <c r="AD1" s="135"/>
      <c r="AE1" s="135"/>
      <c r="AF1" s="135"/>
      <c r="AG1" s="135"/>
      <c r="AH1" s="135"/>
      <c r="AI1" s="17"/>
    </row>
    <row r="2" customFormat="false" ht="10.5" hidden="false" customHeight="true" outlineLevel="0" collapsed="false">
      <c r="A2" s="136" t="s">
        <v>289</v>
      </c>
      <c r="B2" s="136"/>
      <c r="C2" s="136"/>
      <c r="D2" s="136"/>
      <c r="E2" s="136"/>
      <c r="F2" s="136"/>
      <c r="G2" s="136"/>
      <c r="H2" s="136"/>
      <c r="I2" s="136"/>
      <c r="J2" s="136"/>
      <c r="K2" s="136"/>
      <c r="L2" s="136"/>
      <c r="M2" s="134"/>
      <c r="N2" s="134"/>
      <c r="O2" s="134"/>
      <c r="P2" s="134"/>
      <c r="Q2" s="134"/>
      <c r="R2" s="134"/>
      <c r="S2" s="134"/>
      <c r="T2" s="134"/>
      <c r="U2" s="134"/>
      <c r="V2" s="134"/>
      <c r="W2" s="134"/>
      <c r="X2" s="134"/>
      <c r="Y2" s="135"/>
      <c r="Z2" s="135"/>
      <c r="AA2" s="135"/>
      <c r="AB2" s="135"/>
      <c r="AC2" s="135"/>
      <c r="AD2" s="135"/>
      <c r="AE2" s="135"/>
      <c r="AF2" s="135"/>
      <c r="AG2" s="135"/>
      <c r="AH2" s="135"/>
    </row>
    <row r="3" customFormat="false" ht="10.5" hidden="false" customHeight="true" outlineLevel="0" collapsed="false">
      <c r="A3" s="137" t="s">
        <v>290</v>
      </c>
      <c r="B3" s="137"/>
      <c r="C3" s="137"/>
      <c r="D3" s="137"/>
      <c r="E3" s="137"/>
      <c r="F3" s="137"/>
      <c r="G3" s="137"/>
      <c r="H3" s="137"/>
      <c r="I3" s="137"/>
      <c r="J3" s="137"/>
      <c r="K3" s="137"/>
      <c r="L3" s="137"/>
      <c r="M3" s="134"/>
      <c r="N3" s="134"/>
      <c r="O3" s="134"/>
      <c r="P3" s="134"/>
      <c r="Q3" s="134"/>
      <c r="R3" s="134"/>
      <c r="S3" s="134"/>
      <c r="T3" s="134"/>
      <c r="U3" s="134"/>
      <c r="V3" s="134"/>
      <c r="W3" s="134"/>
      <c r="X3" s="134"/>
      <c r="Y3" s="138" t="s">
        <v>291</v>
      </c>
      <c r="Z3" s="139"/>
      <c r="AA3" s="140"/>
      <c r="AB3" s="140"/>
      <c r="AC3" s="140"/>
      <c r="AD3" s="141"/>
      <c r="AE3" s="141"/>
      <c r="AF3" s="142"/>
      <c r="AG3" s="142"/>
      <c r="AH3" s="142"/>
      <c r="AI3" s="143"/>
    </row>
    <row r="4" customFormat="false" ht="9.75" hidden="false" customHeight="true" outlineLevel="0" collapsed="false">
      <c r="A4" s="144"/>
      <c r="B4" s="144"/>
      <c r="C4" s="144"/>
      <c r="D4" s="144"/>
      <c r="E4" s="144"/>
      <c r="F4" s="144"/>
      <c r="G4" s="144"/>
      <c r="H4" s="144"/>
      <c r="I4" s="144"/>
      <c r="J4" s="144"/>
      <c r="K4" s="144"/>
      <c r="L4" s="144"/>
      <c r="M4" s="144"/>
      <c r="N4" s="144"/>
      <c r="O4" s="144"/>
      <c r="P4" s="144"/>
      <c r="Q4" s="144"/>
      <c r="R4" s="144"/>
      <c r="S4" s="144"/>
      <c r="T4" s="144"/>
      <c r="U4" s="144"/>
      <c r="V4" s="144"/>
      <c r="W4" s="144"/>
      <c r="X4" s="144"/>
      <c r="Y4" s="138" t="s">
        <v>292</v>
      </c>
      <c r="Z4" s="139"/>
      <c r="AA4" s="140"/>
      <c r="AB4" s="140"/>
      <c r="AC4" s="140"/>
      <c r="AD4" s="141"/>
      <c r="AE4" s="141"/>
      <c r="AF4" s="142"/>
      <c r="AG4" s="145"/>
      <c r="AH4" s="145"/>
      <c r="AI4" s="143"/>
    </row>
    <row r="5" customFormat="false" ht="18.75" hidden="false" customHeight="true" outlineLevel="0" collapsed="false">
      <c r="A5" s="146" t="s">
        <v>293</v>
      </c>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row>
    <row r="6" customFormat="false" ht="26.25" hidden="false" customHeight="true" outlineLevel="0" collapsed="false">
      <c r="A6" s="147" t="s">
        <v>294</v>
      </c>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row>
    <row r="7" s="149" customFormat="true" ht="10.5" hidden="false" customHeight="true" outlineLevel="0" collapsed="false">
      <c r="A7" s="148" t="s">
        <v>295</v>
      </c>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row>
    <row r="8" customFormat="false" ht="9.75" hidden="false" customHeight="true" outlineLevel="0" collapsed="false">
      <c r="A8" s="150" t="s">
        <v>296</v>
      </c>
      <c r="B8" s="150"/>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0"/>
    </row>
    <row r="9" customFormat="false" ht="9.75" hidden="false" customHeight="true" outlineLevel="0" collapsed="false">
      <c r="A9" s="150" t="s">
        <v>297</v>
      </c>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row>
    <row r="10" s="151" customFormat="true" ht="9.75" hidden="false" customHeight="true" outlineLevel="0" collapsed="false">
      <c r="A10" s="150"/>
      <c r="B10" s="150"/>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row>
    <row r="11" customFormat="false" ht="12" hidden="false" customHeight="true" outlineLevel="0" collapsed="false">
      <c r="A11" s="152" t="s">
        <v>298</v>
      </c>
      <c r="B11" s="152"/>
      <c r="C11" s="152"/>
      <c r="D11" s="152"/>
      <c r="E11" s="152"/>
      <c r="F11" s="152"/>
      <c r="G11" s="152"/>
      <c r="H11" s="152"/>
      <c r="I11" s="152"/>
      <c r="J11" s="152"/>
      <c r="K11" s="152"/>
      <c r="L11" s="152"/>
      <c r="M11" s="152"/>
      <c r="N11" s="152"/>
      <c r="O11" s="152"/>
      <c r="P11" s="153"/>
      <c r="Q11" s="154" t="s">
        <v>299</v>
      </c>
      <c r="R11" s="154"/>
      <c r="S11" s="154"/>
      <c r="T11" s="155" t="s">
        <v>300</v>
      </c>
      <c r="U11" s="155"/>
      <c r="V11" s="155"/>
      <c r="W11" s="155"/>
      <c r="X11" s="155"/>
      <c r="Y11" s="155"/>
      <c r="Z11" s="155"/>
      <c r="AA11" s="155"/>
      <c r="AB11" s="155"/>
      <c r="AC11" s="155"/>
      <c r="AD11" s="155"/>
      <c r="AE11" s="155"/>
      <c r="AF11" s="155"/>
      <c r="AG11" s="156" t="str">
        <f aca="false">IF(MID(Vkladani_dat!I3,1,2)="11","X","")</f>
        <v/>
      </c>
      <c r="AH11" s="157" t="s">
        <v>301</v>
      </c>
    </row>
    <row r="12" customFormat="false" ht="11.45" hidden="false" customHeight="true" outlineLevel="0" collapsed="false">
      <c r="A12" s="158" t="n">
        <f aca="false">Vkladani_dat!I4</f>
        <v>0</v>
      </c>
      <c r="B12" s="158"/>
      <c r="C12" s="158"/>
      <c r="D12" s="158"/>
      <c r="E12" s="158"/>
      <c r="F12" s="158"/>
      <c r="G12" s="158"/>
      <c r="H12" s="158"/>
      <c r="I12" s="158"/>
      <c r="J12" s="158"/>
      <c r="K12" s="158"/>
      <c r="L12" s="158"/>
      <c r="M12" s="158"/>
      <c r="N12" s="158"/>
      <c r="O12" s="158"/>
      <c r="P12" s="153"/>
      <c r="Q12" s="154"/>
      <c r="R12" s="154"/>
      <c r="S12" s="154"/>
      <c r="T12" s="159" t="s">
        <v>302</v>
      </c>
      <c r="U12" s="159"/>
      <c r="V12" s="159"/>
      <c r="W12" s="159"/>
      <c r="X12" s="159"/>
      <c r="Y12" s="159"/>
      <c r="Z12" s="159"/>
      <c r="AA12" s="159"/>
      <c r="AB12" s="159"/>
      <c r="AC12" s="159"/>
      <c r="AD12" s="159"/>
      <c r="AE12" s="159"/>
      <c r="AF12" s="159"/>
      <c r="AG12" s="160" t="str">
        <f aca="false">IF(MID(Vkladani_dat!I3,1,2)="12","X","")</f>
        <v/>
      </c>
      <c r="AH12" s="161" t="s">
        <v>303</v>
      </c>
    </row>
    <row r="13" customFormat="false" ht="11.45" hidden="false" customHeight="true" outlineLevel="0" collapsed="false">
      <c r="A13" s="158"/>
      <c r="B13" s="158"/>
      <c r="C13" s="158"/>
      <c r="D13" s="158"/>
      <c r="E13" s="158"/>
      <c r="F13" s="158"/>
      <c r="G13" s="158"/>
      <c r="H13" s="158"/>
      <c r="I13" s="158"/>
      <c r="J13" s="158"/>
      <c r="K13" s="158"/>
      <c r="L13" s="158"/>
      <c r="M13" s="158"/>
      <c r="N13" s="158"/>
      <c r="O13" s="158"/>
      <c r="P13" s="153"/>
      <c r="Q13" s="154"/>
      <c r="R13" s="154"/>
      <c r="S13" s="154"/>
      <c r="T13" s="159" t="s">
        <v>304</v>
      </c>
      <c r="U13" s="159"/>
      <c r="V13" s="159"/>
      <c r="W13" s="159"/>
      <c r="X13" s="159"/>
      <c r="Y13" s="159"/>
      <c r="Z13" s="159"/>
      <c r="AA13" s="159"/>
      <c r="AB13" s="159"/>
      <c r="AC13" s="159"/>
      <c r="AD13" s="159"/>
      <c r="AE13" s="159"/>
      <c r="AF13" s="159"/>
      <c r="AG13" s="160" t="str">
        <f aca="false">IF(MID(Vkladani_dat!I3,1,2)="13","X","")</f>
        <v/>
      </c>
      <c r="AH13" s="161" t="s">
        <v>305</v>
      </c>
    </row>
    <row r="14" customFormat="false" ht="5.45" hidden="false" customHeight="true" outlineLevel="0" collapsed="false">
      <c r="A14" s="162" t="s">
        <v>306</v>
      </c>
      <c r="B14" s="162"/>
      <c r="C14" s="163" t="n">
        <f aca="false">Vkladani_dat!I5</f>
        <v>0</v>
      </c>
      <c r="D14" s="163"/>
      <c r="E14" s="163"/>
      <c r="F14" s="163"/>
      <c r="G14" s="164" t="s">
        <v>307</v>
      </c>
      <c r="H14" s="164"/>
      <c r="I14" s="164"/>
      <c r="J14" s="164"/>
      <c r="K14" s="164"/>
      <c r="L14" s="164"/>
      <c r="M14" s="165" t="n">
        <f aca="false">Vkladani_dat!F5</f>
        <v>0</v>
      </c>
      <c r="N14" s="165"/>
      <c r="O14" s="165"/>
      <c r="P14" s="153"/>
      <c r="Q14" s="154"/>
      <c r="R14" s="154"/>
      <c r="S14" s="154"/>
      <c r="T14" s="159" t="s">
        <v>308</v>
      </c>
      <c r="U14" s="159"/>
      <c r="V14" s="159"/>
      <c r="W14" s="159"/>
      <c r="X14" s="159"/>
      <c r="Y14" s="159"/>
      <c r="Z14" s="159"/>
      <c r="AA14" s="159"/>
      <c r="AB14" s="159"/>
      <c r="AC14" s="159"/>
      <c r="AD14" s="159"/>
      <c r="AE14" s="159"/>
      <c r="AF14" s="159"/>
      <c r="AG14" s="160" t="str">
        <f aca="false">IF(MID(Vkladani_dat!I3,1,2)="14","X","")</f>
        <v/>
      </c>
      <c r="AH14" s="161" t="s">
        <v>309</v>
      </c>
    </row>
    <row r="15" customFormat="false" ht="6" hidden="false" customHeight="true" outlineLevel="0" collapsed="false">
      <c r="A15" s="162"/>
      <c r="B15" s="162"/>
      <c r="C15" s="163"/>
      <c r="D15" s="163"/>
      <c r="E15" s="163"/>
      <c r="F15" s="163"/>
      <c r="G15" s="164"/>
      <c r="H15" s="164"/>
      <c r="I15" s="164"/>
      <c r="J15" s="164"/>
      <c r="K15" s="164"/>
      <c r="L15" s="164"/>
      <c r="M15" s="165"/>
      <c r="N15" s="165"/>
      <c r="O15" s="165"/>
      <c r="P15" s="153"/>
      <c r="Q15" s="154"/>
      <c r="R15" s="154"/>
      <c r="S15" s="154"/>
      <c r="T15" s="159"/>
      <c r="U15" s="159"/>
      <c r="V15" s="159"/>
      <c r="W15" s="159"/>
      <c r="X15" s="159"/>
      <c r="Y15" s="159"/>
      <c r="Z15" s="159"/>
      <c r="AA15" s="159"/>
      <c r="AB15" s="159"/>
      <c r="AC15" s="159"/>
      <c r="AD15" s="159"/>
      <c r="AE15" s="159"/>
      <c r="AF15" s="159"/>
      <c r="AG15" s="160"/>
      <c r="AH15" s="161"/>
    </row>
    <row r="16" customFormat="false" ht="11.45" hidden="false" customHeight="true" outlineLevel="0" collapsed="false">
      <c r="A16" s="166" t="s">
        <v>310</v>
      </c>
      <c r="B16" s="166"/>
      <c r="C16" s="166"/>
      <c r="D16" s="166"/>
      <c r="E16" s="166"/>
      <c r="F16" s="166"/>
      <c r="G16" s="166"/>
      <c r="H16" s="166"/>
      <c r="I16" s="166"/>
      <c r="J16" s="166"/>
      <c r="K16" s="166"/>
      <c r="L16" s="166"/>
      <c r="M16" s="166"/>
      <c r="N16" s="166"/>
      <c r="O16" s="166"/>
      <c r="P16" s="153"/>
      <c r="Q16" s="154"/>
      <c r="R16" s="154"/>
      <c r="S16" s="154"/>
      <c r="T16" s="159" t="s">
        <v>311</v>
      </c>
      <c r="U16" s="159"/>
      <c r="V16" s="159"/>
      <c r="W16" s="159"/>
      <c r="X16" s="159"/>
      <c r="Y16" s="159"/>
      <c r="Z16" s="159"/>
      <c r="AA16" s="159"/>
      <c r="AB16" s="159"/>
      <c r="AC16" s="159"/>
      <c r="AD16" s="159"/>
      <c r="AE16" s="159"/>
      <c r="AF16" s="159"/>
      <c r="AG16" s="160" t="str">
        <f aca="false">IF(MID(Vkladani_dat!I3,1,2)="21","X","")</f>
        <v/>
      </c>
      <c r="AH16" s="167" t="n">
        <v>21</v>
      </c>
    </row>
    <row r="17" customFormat="false" ht="11.45" hidden="false" customHeight="true" outlineLevel="0" collapsed="false">
      <c r="A17" s="168" t="n">
        <f aca="false">Vkladani_dat!I6</f>
        <v>0</v>
      </c>
      <c r="B17" s="168"/>
      <c r="C17" s="168"/>
      <c r="D17" s="168"/>
      <c r="E17" s="168"/>
      <c r="F17" s="168"/>
      <c r="G17" s="168"/>
      <c r="H17" s="168"/>
      <c r="I17" s="168"/>
      <c r="J17" s="168"/>
      <c r="K17" s="168"/>
      <c r="L17" s="168"/>
      <c r="M17" s="168"/>
      <c r="N17" s="168"/>
      <c r="O17" s="168"/>
      <c r="P17" s="153"/>
      <c r="Q17" s="154"/>
      <c r="R17" s="154"/>
      <c r="S17" s="154"/>
      <c r="T17" s="159" t="s">
        <v>312</v>
      </c>
      <c r="U17" s="159"/>
      <c r="V17" s="159"/>
      <c r="W17" s="159"/>
      <c r="X17" s="159"/>
      <c r="Y17" s="159"/>
      <c r="Z17" s="159"/>
      <c r="AA17" s="159"/>
      <c r="AB17" s="159"/>
      <c r="AC17" s="159"/>
      <c r="AD17" s="159"/>
      <c r="AE17" s="159"/>
      <c r="AF17" s="159"/>
      <c r="AG17" s="160" t="str">
        <f aca="false">IF(MID(Vkladani_dat!I3,1,2)="22","X","")</f>
        <v/>
      </c>
      <c r="AH17" s="167" t="n">
        <v>22</v>
      </c>
    </row>
    <row r="18" customFormat="false" ht="11.45" hidden="false" customHeight="true" outlineLevel="0" collapsed="false">
      <c r="A18" s="168"/>
      <c r="B18" s="168"/>
      <c r="C18" s="168"/>
      <c r="D18" s="168"/>
      <c r="E18" s="168"/>
      <c r="F18" s="168"/>
      <c r="G18" s="168"/>
      <c r="H18" s="168"/>
      <c r="I18" s="168"/>
      <c r="J18" s="168"/>
      <c r="K18" s="168"/>
      <c r="L18" s="168"/>
      <c r="M18" s="168"/>
      <c r="N18" s="168"/>
      <c r="O18" s="168"/>
      <c r="P18" s="153"/>
      <c r="Q18" s="154"/>
      <c r="R18" s="154"/>
      <c r="S18" s="154"/>
      <c r="T18" s="159" t="s">
        <v>313</v>
      </c>
      <c r="U18" s="159"/>
      <c r="V18" s="159"/>
      <c r="W18" s="159"/>
      <c r="X18" s="159"/>
      <c r="Y18" s="159"/>
      <c r="Z18" s="159"/>
      <c r="AA18" s="159"/>
      <c r="AB18" s="159"/>
      <c r="AC18" s="159"/>
      <c r="AD18" s="159"/>
      <c r="AE18" s="159"/>
      <c r="AF18" s="159"/>
      <c r="AG18" s="160" t="str">
        <f aca="false">IF(MID(Vkladani_dat!I3,1,2)="23","X","")</f>
        <v/>
      </c>
      <c r="AH18" s="167" t="n">
        <v>23</v>
      </c>
    </row>
    <row r="19" customFormat="false" ht="12" hidden="false" customHeight="true" outlineLevel="0" collapsed="false">
      <c r="A19" s="169" t="s">
        <v>314</v>
      </c>
      <c r="B19" s="169"/>
      <c r="C19" s="169"/>
      <c r="D19" s="170" t="n">
        <f aca="false">Vkladani_dat!I8</f>
        <v>0</v>
      </c>
      <c r="E19" s="170"/>
      <c r="F19" s="170"/>
      <c r="G19" s="170"/>
      <c r="H19" s="170"/>
      <c r="I19" s="170"/>
      <c r="J19" s="170"/>
      <c r="K19" s="170"/>
      <c r="L19" s="170"/>
      <c r="M19" s="170"/>
      <c r="N19" s="170"/>
      <c r="O19" s="170"/>
      <c r="P19" s="153"/>
      <c r="Q19" s="154"/>
      <c r="R19" s="154"/>
      <c r="S19" s="154"/>
      <c r="T19" s="159" t="s">
        <v>315</v>
      </c>
      <c r="U19" s="159"/>
      <c r="V19" s="159"/>
      <c r="W19" s="159"/>
      <c r="X19" s="159"/>
      <c r="Y19" s="159"/>
      <c r="Z19" s="159"/>
      <c r="AA19" s="159"/>
      <c r="AB19" s="159"/>
      <c r="AC19" s="159"/>
      <c r="AD19" s="159"/>
      <c r="AE19" s="159"/>
      <c r="AF19" s="159"/>
      <c r="AG19" s="160" t="str">
        <f aca="false">IF(MID(Vkladani_dat!I3,1,2)="24","X","")</f>
        <v/>
      </c>
      <c r="AH19" s="167" t="n">
        <v>24</v>
      </c>
    </row>
    <row r="20" customFormat="false" ht="3" hidden="false" customHeight="true" outlineLevel="0" collapsed="false">
      <c r="A20" s="169" t="s">
        <v>316</v>
      </c>
      <c r="B20" s="169"/>
      <c r="C20" s="169"/>
      <c r="D20" s="170" t="n">
        <f aca="false">Vkladani_dat!I10</f>
        <v>0</v>
      </c>
      <c r="E20" s="170"/>
      <c r="F20" s="170"/>
      <c r="G20" s="170"/>
      <c r="H20" s="170"/>
      <c r="I20" s="170"/>
      <c r="J20" s="170"/>
      <c r="K20" s="170"/>
      <c r="L20" s="170"/>
      <c r="M20" s="170"/>
      <c r="N20" s="170"/>
      <c r="O20" s="170"/>
      <c r="P20" s="153"/>
      <c r="Q20" s="154"/>
      <c r="R20" s="154"/>
      <c r="S20" s="154"/>
      <c r="T20" s="171" t="s">
        <v>317</v>
      </c>
      <c r="U20" s="171"/>
      <c r="V20" s="171"/>
      <c r="W20" s="171"/>
      <c r="X20" s="171"/>
      <c r="Y20" s="171"/>
      <c r="Z20" s="171"/>
      <c r="AA20" s="171"/>
      <c r="AB20" s="171"/>
      <c r="AC20" s="171"/>
      <c r="AD20" s="171"/>
      <c r="AE20" s="171"/>
      <c r="AF20" s="171"/>
      <c r="AG20" s="172" t="str">
        <f aca="false">IF(MID(Vkladani_dat!I3,1,2)="90","X","")</f>
        <v/>
      </c>
      <c r="AH20" s="173" t="n">
        <v>90</v>
      </c>
    </row>
    <row r="21" customFormat="false" ht="8.45" hidden="false" customHeight="true" outlineLevel="0" collapsed="false">
      <c r="A21" s="169"/>
      <c r="B21" s="169"/>
      <c r="C21" s="169"/>
      <c r="D21" s="170"/>
      <c r="E21" s="170"/>
      <c r="F21" s="170"/>
      <c r="G21" s="170"/>
      <c r="H21" s="170"/>
      <c r="I21" s="170"/>
      <c r="J21" s="170"/>
      <c r="K21" s="170"/>
      <c r="L21" s="170"/>
      <c r="M21" s="170"/>
      <c r="N21" s="170"/>
      <c r="O21" s="170"/>
      <c r="P21" s="153"/>
      <c r="Q21" s="154"/>
      <c r="R21" s="154"/>
      <c r="S21" s="154"/>
      <c r="T21" s="171"/>
      <c r="U21" s="171"/>
      <c r="V21" s="171"/>
      <c r="W21" s="171"/>
      <c r="X21" s="171"/>
      <c r="Y21" s="171"/>
      <c r="Z21" s="171"/>
      <c r="AA21" s="171"/>
      <c r="AB21" s="171"/>
      <c r="AC21" s="171"/>
      <c r="AD21" s="171"/>
      <c r="AE21" s="171"/>
      <c r="AF21" s="171"/>
      <c r="AG21" s="172"/>
      <c r="AH21" s="173"/>
    </row>
    <row r="22" customFormat="false" ht="1.15" hidden="false" customHeight="true" outlineLevel="0" collapsed="false">
      <c r="A22" s="169" t="s">
        <v>318</v>
      </c>
      <c r="B22" s="169"/>
      <c r="C22" s="169"/>
      <c r="D22" s="174" t="n">
        <f aca="false">Vkladani_dat!I11</f>
        <v>0</v>
      </c>
      <c r="E22" s="174"/>
      <c r="F22" s="174"/>
      <c r="G22" s="174"/>
      <c r="H22" s="174"/>
      <c r="I22" s="174"/>
      <c r="J22" s="174"/>
      <c r="K22" s="174"/>
      <c r="L22" s="174"/>
      <c r="M22" s="174"/>
      <c r="N22" s="174"/>
      <c r="O22" s="174"/>
      <c r="P22" s="153"/>
      <c r="Q22" s="154"/>
      <c r="R22" s="154"/>
      <c r="S22" s="154"/>
      <c r="T22" s="171"/>
      <c r="U22" s="171"/>
      <c r="V22" s="171"/>
      <c r="W22" s="171"/>
      <c r="X22" s="171"/>
      <c r="Y22" s="171"/>
      <c r="Z22" s="171"/>
      <c r="AA22" s="171"/>
      <c r="AB22" s="171"/>
      <c r="AC22" s="171"/>
      <c r="AD22" s="171"/>
      <c r="AE22" s="171"/>
      <c r="AF22" s="171"/>
      <c r="AG22" s="172"/>
      <c r="AH22" s="173"/>
    </row>
    <row r="23" customFormat="false" ht="10.15" hidden="false" customHeight="true" outlineLevel="0" collapsed="false">
      <c r="A23" s="169"/>
      <c r="B23" s="169"/>
      <c r="C23" s="169"/>
      <c r="D23" s="174"/>
      <c r="E23" s="174"/>
      <c r="F23" s="174"/>
      <c r="G23" s="174"/>
      <c r="H23" s="174"/>
      <c r="I23" s="174"/>
      <c r="J23" s="174"/>
      <c r="K23" s="174"/>
      <c r="L23" s="174"/>
      <c r="M23" s="174"/>
      <c r="N23" s="174"/>
      <c r="O23" s="174"/>
      <c r="P23" s="153"/>
      <c r="Q23" s="175" t="s">
        <v>319</v>
      </c>
      <c r="R23" s="175"/>
      <c r="S23" s="175"/>
      <c r="T23" s="175"/>
      <c r="U23" s="175"/>
      <c r="V23" s="175"/>
      <c r="W23" s="175"/>
      <c r="X23" s="175"/>
      <c r="Y23" s="175"/>
      <c r="Z23" s="175"/>
      <c r="AA23" s="175"/>
      <c r="AB23" s="175"/>
      <c r="AC23" s="175"/>
      <c r="AD23" s="175"/>
      <c r="AE23" s="175"/>
      <c r="AF23" s="175"/>
      <c r="AG23" s="175"/>
      <c r="AH23" s="175"/>
    </row>
    <row r="24" customFormat="false" ht="7.5" hidden="false" customHeight="true" outlineLevel="0" collapsed="false">
      <c r="A24" s="176" t="s">
        <v>320</v>
      </c>
      <c r="B24" s="176"/>
      <c r="C24" s="176"/>
      <c r="D24" s="177" t="n">
        <f aca="false">Vkladani_dat!I12</f>
        <v>0</v>
      </c>
      <c r="E24" s="177"/>
      <c r="F24" s="177"/>
      <c r="G24" s="177"/>
      <c r="H24" s="177"/>
      <c r="I24" s="177"/>
      <c r="J24" s="177"/>
      <c r="K24" s="177"/>
      <c r="L24" s="177"/>
      <c r="M24" s="177"/>
      <c r="N24" s="177"/>
      <c r="O24" s="177"/>
      <c r="P24" s="153"/>
      <c r="Q24" s="178" t="s">
        <v>118</v>
      </c>
      <c r="R24" s="178"/>
      <c r="S24" s="178"/>
      <c r="T24" s="178"/>
      <c r="U24" s="178"/>
      <c r="V24" s="178"/>
      <c r="W24" s="178"/>
      <c r="X24" s="178"/>
      <c r="Y24" s="178"/>
      <c r="Z24" s="178"/>
      <c r="AA24" s="178"/>
      <c r="AB24" s="178"/>
      <c r="AC24" s="178"/>
      <c r="AD24" s="178"/>
      <c r="AE24" s="178"/>
      <c r="AF24" s="178"/>
      <c r="AG24" s="178"/>
      <c r="AH24" s="178"/>
    </row>
    <row r="25" customFormat="false" ht="4.5" hidden="false" customHeight="true" outlineLevel="0" collapsed="false">
      <c r="A25" s="176"/>
      <c r="B25" s="176"/>
      <c r="C25" s="176"/>
      <c r="D25" s="177"/>
      <c r="E25" s="177"/>
      <c r="F25" s="177"/>
      <c r="G25" s="177"/>
      <c r="H25" s="177"/>
      <c r="I25" s="177"/>
      <c r="J25" s="177"/>
      <c r="K25" s="177"/>
      <c r="L25" s="177"/>
      <c r="M25" s="177"/>
      <c r="N25" s="177"/>
      <c r="O25" s="177"/>
      <c r="P25" s="153"/>
      <c r="Q25" s="178"/>
      <c r="R25" s="178"/>
      <c r="S25" s="178"/>
      <c r="T25" s="178"/>
      <c r="U25" s="178"/>
      <c r="V25" s="178"/>
      <c r="W25" s="178"/>
      <c r="X25" s="178"/>
      <c r="Y25" s="178"/>
      <c r="Z25" s="178"/>
      <c r="AA25" s="178"/>
      <c r="AB25" s="178"/>
      <c r="AC25" s="178"/>
      <c r="AD25" s="178"/>
      <c r="AE25" s="178"/>
      <c r="AF25" s="178"/>
      <c r="AG25" s="178"/>
      <c r="AH25" s="178"/>
    </row>
    <row r="26" customFormat="false" ht="15" hidden="false" customHeight="true" outlineLevel="0" collapsed="false">
      <c r="A26" s="179" t="s">
        <v>321</v>
      </c>
      <c r="B26" s="179"/>
      <c r="C26" s="179"/>
      <c r="D26" s="179"/>
      <c r="E26" s="179"/>
      <c r="F26" s="180" t="n">
        <f aca="false">Vkladani_dat!I13</f>
        <v>0</v>
      </c>
      <c r="G26" s="180"/>
      <c r="H26" s="180"/>
      <c r="I26" s="180"/>
      <c r="J26" s="180"/>
      <c r="K26" s="180"/>
      <c r="L26" s="180"/>
      <c r="M26" s="180"/>
      <c r="N26" s="180"/>
      <c r="O26" s="180"/>
      <c r="P26" s="153"/>
      <c r="Q26" s="181"/>
      <c r="R26" s="181"/>
      <c r="S26" s="181"/>
      <c r="T26" s="181"/>
      <c r="U26" s="181"/>
      <c r="V26" s="181"/>
      <c r="W26" s="181"/>
      <c r="X26" s="181"/>
      <c r="Y26" s="181"/>
      <c r="Z26" s="181"/>
      <c r="AA26" s="181"/>
      <c r="AB26" s="182" t="s">
        <v>322</v>
      </c>
      <c r="AC26" s="182"/>
      <c r="AD26" s="182"/>
      <c r="AE26" s="183" t="s">
        <v>40</v>
      </c>
      <c r="AF26" s="183"/>
      <c r="AG26" s="183"/>
      <c r="AH26" s="183"/>
    </row>
    <row r="27" customFormat="false" ht="13.15" hidden="false" customHeight="true" outlineLevel="0" collapsed="false">
      <c r="A27" s="179" t="s">
        <v>323</v>
      </c>
      <c r="B27" s="179"/>
      <c r="C27" s="179"/>
      <c r="D27" s="179"/>
      <c r="E27" s="179"/>
      <c r="F27" s="179"/>
      <c r="G27" s="179"/>
      <c r="H27" s="179"/>
      <c r="I27" s="184" t="n">
        <f aca="false">Vkladani_dat!F6</f>
        <v>0</v>
      </c>
      <c r="J27" s="184"/>
      <c r="K27" s="184"/>
      <c r="L27" s="184"/>
      <c r="M27" s="184"/>
      <c r="N27" s="184"/>
      <c r="O27" s="184"/>
      <c r="P27" s="153"/>
      <c r="Q27" s="185" t="s">
        <v>43</v>
      </c>
      <c r="R27" s="185"/>
      <c r="S27" s="185"/>
      <c r="T27" s="185"/>
      <c r="U27" s="185"/>
      <c r="V27" s="185"/>
      <c r="W27" s="185"/>
      <c r="X27" s="185"/>
      <c r="Y27" s="185"/>
      <c r="Z27" s="185"/>
      <c r="AA27" s="185"/>
      <c r="AB27" s="186" t="n">
        <v>1</v>
      </c>
      <c r="AC27" s="186"/>
      <c r="AD27" s="186"/>
      <c r="AE27" s="187" t="n">
        <v>2</v>
      </c>
      <c r="AF27" s="187"/>
      <c r="AG27" s="187"/>
      <c r="AH27" s="187"/>
    </row>
    <row r="28" customFormat="false" ht="6" hidden="false" customHeight="true" outlineLevel="0" collapsed="false">
      <c r="A28" s="188" t="s">
        <v>324</v>
      </c>
      <c r="B28" s="188"/>
      <c r="C28" s="188"/>
      <c r="D28" s="188"/>
      <c r="E28" s="188"/>
      <c r="F28" s="188"/>
      <c r="G28" s="189" t="s">
        <v>325</v>
      </c>
      <c r="H28" s="189"/>
      <c r="I28" s="189"/>
      <c r="J28" s="190" t="str">
        <f aca="false">IF(Vkladani_dat!F10=1,"ý","o")</f>
        <v>o</v>
      </c>
      <c r="K28" s="190"/>
      <c r="L28" s="191" t="s">
        <v>326</v>
      </c>
      <c r="M28" s="191"/>
      <c r="N28" s="192" t="str">
        <f aca="false">IF(Vkladani_dat!F10=0,"ý","o")</f>
        <v>ý</v>
      </c>
      <c r="O28" s="192"/>
      <c r="P28" s="153"/>
      <c r="Q28" s="193" t="s">
        <v>327</v>
      </c>
      <c r="R28" s="193"/>
      <c r="S28" s="193"/>
      <c r="T28" s="193"/>
      <c r="U28" s="193"/>
      <c r="V28" s="193"/>
      <c r="W28" s="193"/>
      <c r="X28" s="193"/>
      <c r="Y28" s="193"/>
      <c r="Z28" s="193"/>
      <c r="AA28" s="193"/>
      <c r="AB28" s="194" t="n">
        <v>301</v>
      </c>
      <c r="AC28" s="194"/>
      <c r="AD28" s="194"/>
      <c r="AE28" s="195" t="n">
        <f aca="false">Vkladani_dat!G52</f>
        <v>0</v>
      </c>
      <c r="AF28" s="195"/>
      <c r="AG28" s="195"/>
      <c r="AH28" s="195"/>
    </row>
    <row r="29" customFormat="false" ht="12" hidden="false" customHeight="true" outlineLevel="0" collapsed="false">
      <c r="A29" s="188"/>
      <c r="B29" s="188"/>
      <c r="C29" s="188"/>
      <c r="D29" s="188"/>
      <c r="E29" s="188"/>
      <c r="F29" s="188"/>
      <c r="G29" s="189"/>
      <c r="H29" s="189"/>
      <c r="I29" s="189"/>
      <c r="J29" s="190"/>
      <c r="K29" s="190"/>
      <c r="L29" s="191"/>
      <c r="M29" s="191"/>
      <c r="N29" s="192"/>
      <c r="O29" s="192"/>
      <c r="P29" s="153"/>
      <c r="Q29" s="193"/>
      <c r="R29" s="193"/>
      <c r="S29" s="193"/>
      <c r="T29" s="193"/>
      <c r="U29" s="193"/>
      <c r="V29" s="193"/>
      <c r="W29" s="193"/>
      <c r="X29" s="193"/>
      <c r="Y29" s="193"/>
      <c r="Z29" s="193"/>
      <c r="AA29" s="193"/>
      <c r="AB29" s="194"/>
      <c r="AC29" s="194"/>
      <c r="AD29" s="194"/>
      <c r="AE29" s="195"/>
      <c r="AF29" s="195"/>
      <c r="AG29" s="195"/>
      <c r="AH29" s="195"/>
    </row>
    <row r="30" customFormat="false" ht="16.15" hidden="false" customHeight="true" outlineLevel="0" collapsed="false">
      <c r="A30" s="196" t="s">
        <v>328</v>
      </c>
      <c r="B30" s="196"/>
      <c r="C30" s="196"/>
      <c r="D30" s="196"/>
      <c r="E30" s="196"/>
      <c r="F30" s="196"/>
      <c r="G30" s="196"/>
      <c r="H30" s="196"/>
      <c r="I30" s="196"/>
      <c r="J30" s="196"/>
      <c r="K30" s="196"/>
      <c r="L30" s="196"/>
      <c r="M30" s="196"/>
      <c r="N30" s="196"/>
      <c r="O30" s="196"/>
      <c r="P30" s="153"/>
      <c r="Q30" s="193" t="s">
        <v>329</v>
      </c>
      <c r="R30" s="193"/>
      <c r="S30" s="193"/>
      <c r="T30" s="193"/>
      <c r="U30" s="193"/>
      <c r="V30" s="193"/>
      <c r="W30" s="193"/>
      <c r="X30" s="193"/>
      <c r="Y30" s="193"/>
      <c r="Z30" s="193"/>
      <c r="AA30" s="193"/>
      <c r="AB30" s="194" t="n">
        <v>302</v>
      </c>
      <c r="AC30" s="194"/>
      <c r="AD30" s="194"/>
      <c r="AE30" s="195" t="n">
        <f aca="false">Vkladani_dat!G53</f>
        <v>0</v>
      </c>
      <c r="AF30" s="195"/>
      <c r="AG30" s="195"/>
      <c r="AH30" s="195"/>
    </row>
    <row r="31" customFormat="false" ht="1.9" hidden="false" customHeight="true" outlineLevel="0" collapsed="false">
      <c r="A31" s="196"/>
      <c r="B31" s="196"/>
      <c r="C31" s="196"/>
      <c r="D31" s="196"/>
      <c r="E31" s="196"/>
      <c r="F31" s="196"/>
      <c r="G31" s="196"/>
      <c r="H31" s="196"/>
      <c r="I31" s="196"/>
      <c r="J31" s="196"/>
      <c r="K31" s="196"/>
      <c r="L31" s="196"/>
      <c r="M31" s="196"/>
      <c r="N31" s="196"/>
      <c r="O31" s="196"/>
      <c r="P31" s="153"/>
      <c r="Q31" s="193"/>
      <c r="R31" s="193"/>
      <c r="S31" s="193"/>
      <c r="T31" s="193"/>
      <c r="U31" s="193"/>
      <c r="V31" s="193"/>
      <c r="W31" s="193"/>
      <c r="X31" s="193"/>
      <c r="Y31" s="193"/>
      <c r="Z31" s="193"/>
      <c r="AA31" s="193"/>
      <c r="AB31" s="194"/>
      <c r="AC31" s="194"/>
      <c r="AD31" s="194"/>
      <c r="AE31" s="195"/>
      <c r="AF31" s="195"/>
      <c r="AG31" s="195"/>
      <c r="AH31" s="195"/>
    </row>
    <row r="32" customFormat="false" ht="9" hidden="false" customHeight="true" outlineLevel="0" collapsed="false">
      <c r="A32" s="196"/>
      <c r="B32" s="196"/>
      <c r="C32" s="196"/>
      <c r="D32" s="196"/>
      <c r="E32" s="196"/>
      <c r="F32" s="196"/>
      <c r="G32" s="196"/>
      <c r="H32" s="196"/>
      <c r="I32" s="196"/>
      <c r="J32" s="196"/>
      <c r="K32" s="196"/>
      <c r="L32" s="196"/>
      <c r="M32" s="196"/>
      <c r="N32" s="196"/>
      <c r="O32" s="196"/>
      <c r="P32" s="153"/>
      <c r="Q32" s="197" t="s">
        <v>330</v>
      </c>
      <c r="R32" s="197"/>
      <c r="S32" s="198" t="s">
        <v>331</v>
      </c>
      <c r="T32" s="198"/>
      <c r="U32" s="198"/>
      <c r="V32" s="198"/>
      <c r="W32" s="198"/>
      <c r="X32" s="198"/>
      <c r="Y32" s="198"/>
      <c r="Z32" s="198"/>
      <c r="AA32" s="198"/>
      <c r="AB32" s="194" t="n">
        <v>303</v>
      </c>
      <c r="AC32" s="194"/>
      <c r="AD32" s="194"/>
      <c r="AE32" s="195" t="n">
        <f aca="false">Vkladani_dat!G54</f>
        <v>0</v>
      </c>
      <c r="AF32" s="195"/>
      <c r="AG32" s="195"/>
      <c r="AH32" s="195"/>
    </row>
    <row r="33" customFormat="false" ht="7.5" hidden="false" customHeight="true" outlineLevel="0" collapsed="false">
      <c r="A33" s="196"/>
      <c r="B33" s="196"/>
      <c r="C33" s="196"/>
      <c r="D33" s="196"/>
      <c r="E33" s="196"/>
      <c r="F33" s="196"/>
      <c r="G33" s="196"/>
      <c r="H33" s="196"/>
      <c r="I33" s="196"/>
      <c r="J33" s="196"/>
      <c r="K33" s="196"/>
      <c r="L33" s="196"/>
      <c r="M33" s="196"/>
      <c r="N33" s="196"/>
      <c r="O33" s="196"/>
      <c r="P33" s="153"/>
      <c r="Q33" s="197"/>
      <c r="R33" s="197"/>
      <c r="S33" s="198"/>
      <c r="T33" s="198"/>
      <c r="U33" s="198"/>
      <c r="V33" s="198"/>
      <c r="W33" s="198"/>
      <c r="X33" s="198"/>
      <c r="Y33" s="198"/>
      <c r="Z33" s="198"/>
      <c r="AA33" s="198"/>
      <c r="AB33" s="194"/>
      <c r="AC33" s="194"/>
      <c r="AD33" s="194"/>
      <c r="AE33" s="195"/>
      <c r="AF33" s="195"/>
      <c r="AG33" s="195"/>
      <c r="AH33" s="195"/>
    </row>
    <row r="34" customFormat="false" ht="5.25" hidden="false" customHeight="true" outlineLevel="0" collapsed="false">
      <c r="A34" s="199" t="s">
        <v>34</v>
      </c>
      <c r="B34" s="199"/>
      <c r="C34" s="199"/>
      <c r="D34" s="199"/>
      <c r="E34" s="199"/>
      <c r="F34" s="199"/>
      <c r="G34" s="199"/>
      <c r="H34" s="199"/>
      <c r="I34" s="199"/>
      <c r="J34" s="199"/>
      <c r="K34" s="199"/>
      <c r="L34" s="199"/>
      <c r="M34" s="199"/>
      <c r="N34" s="199"/>
      <c r="O34" s="199"/>
      <c r="P34" s="153"/>
      <c r="Q34" s="197"/>
      <c r="R34" s="197"/>
      <c r="S34" s="200" t="s">
        <v>332</v>
      </c>
      <c r="T34" s="200"/>
      <c r="U34" s="200"/>
      <c r="V34" s="200"/>
      <c r="W34" s="200"/>
      <c r="X34" s="200"/>
      <c r="Y34" s="200"/>
      <c r="Z34" s="200"/>
      <c r="AA34" s="200"/>
      <c r="AB34" s="194" t="n">
        <v>304</v>
      </c>
      <c r="AC34" s="194"/>
      <c r="AD34" s="194"/>
      <c r="AE34" s="195" t="n">
        <f aca="false">Vkladani_dat!G55</f>
        <v>0</v>
      </c>
      <c r="AF34" s="195"/>
      <c r="AG34" s="195"/>
      <c r="AH34" s="195"/>
    </row>
    <row r="35" customFormat="false" ht="7.5" hidden="false" customHeight="true" outlineLevel="0" collapsed="false">
      <c r="A35" s="199"/>
      <c r="B35" s="199"/>
      <c r="C35" s="199"/>
      <c r="D35" s="199"/>
      <c r="E35" s="199"/>
      <c r="F35" s="199"/>
      <c r="G35" s="199"/>
      <c r="H35" s="199"/>
      <c r="I35" s="199"/>
      <c r="J35" s="199"/>
      <c r="K35" s="199"/>
      <c r="L35" s="199"/>
      <c r="M35" s="199"/>
      <c r="N35" s="199"/>
      <c r="O35" s="199"/>
      <c r="P35" s="153"/>
      <c r="Q35" s="197"/>
      <c r="R35" s="197"/>
      <c r="S35" s="200"/>
      <c r="T35" s="200"/>
      <c r="U35" s="200"/>
      <c r="V35" s="200"/>
      <c r="W35" s="200"/>
      <c r="X35" s="200"/>
      <c r="Y35" s="200"/>
      <c r="Z35" s="200"/>
      <c r="AA35" s="200"/>
      <c r="AB35" s="194"/>
      <c r="AC35" s="194"/>
      <c r="AD35" s="194"/>
      <c r="AE35" s="195"/>
      <c r="AF35" s="195"/>
      <c r="AG35" s="195"/>
      <c r="AH35" s="195"/>
    </row>
    <row r="36" customFormat="false" ht="6.75" hidden="false" customHeight="true" outlineLevel="0" collapsed="false">
      <c r="A36" s="201"/>
      <c r="B36" s="201"/>
      <c r="C36" s="201"/>
      <c r="D36" s="201"/>
      <c r="E36" s="201"/>
      <c r="F36" s="201"/>
      <c r="G36" s="201"/>
      <c r="H36" s="201"/>
      <c r="I36" s="201"/>
      <c r="J36" s="202" t="s">
        <v>322</v>
      </c>
      <c r="K36" s="202"/>
      <c r="L36" s="203" t="s">
        <v>40</v>
      </c>
      <c r="M36" s="203"/>
      <c r="N36" s="203"/>
      <c r="O36" s="203"/>
      <c r="P36" s="153"/>
      <c r="Q36" s="197"/>
      <c r="R36" s="197"/>
      <c r="S36" s="198" t="s">
        <v>333</v>
      </c>
      <c r="T36" s="198"/>
      <c r="U36" s="198"/>
      <c r="V36" s="198"/>
      <c r="W36" s="198"/>
      <c r="X36" s="198"/>
      <c r="Y36" s="198"/>
      <c r="Z36" s="198"/>
      <c r="AA36" s="198"/>
      <c r="AB36" s="194" t="n">
        <v>305</v>
      </c>
      <c r="AC36" s="194"/>
      <c r="AD36" s="194"/>
      <c r="AE36" s="195" t="n">
        <f aca="false">Vkladani_dat!G56</f>
        <v>0</v>
      </c>
      <c r="AF36" s="195"/>
      <c r="AG36" s="195"/>
      <c r="AH36" s="195"/>
    </row>
    <row r="37" customFormat="false" ht="6" hidden="false" customHeight="true" outlineLevel="0" collapsed="false">
      <c r="A37" s="201"/>
      <c r="B37" s="201"/>
      <c r="C37" s="201"/>
      <c r="D37" s="201"/>
      <c r="E37" s="201"/>
      <c r="F37" s="201"/>
      <c r="G37" s="201"/>
      <c r="H37" s="201"/>
      <c r="I37" s="201"/>
      <c r="J37" s="202"/>
      <c r="K37" s="202"/>
      <c r="L37" s="203"/>
      <c r="M37" s="203"/>
      <c r="N37" s="203"/>
      <c r="O37" s="203"/>
      <c r="P37" s="153"/>
      <c r="Q37" s="197"/>
      <c r="R37" s="197"/>
      <c r="S37" s="198"/>
      <c r="T37" s="198"/>
      <c r="U37" s="198"/>
      <c r="V37" s="198"/>
      <c r="W37" s="198"/>
      <c r="X37" s="198"/>
      <c r="Y37" s="198"/>
      <c r="Z37" s="198"/>
      <c r="AA37" s="198"/>
      <c r="AB37" s="194"/>
      <c r="AC37" s="194"/>
      <c r="AD37" s="194"/>
      <c r="AE37" s="195"/>
      <c r="AF37" s="195"/>
      <c r="AG37" s="195"/>
      <c r="AH37" s="195"/>
    </row>
    <row r="38" customFormat="false" ht="13.15" hidden="false" customHeight="true" outlineLevel="0" collapsed="false">
      <c r="A38" s="185" t="s">
        <v>43</v>
      </c>
      <c r="B38" s="185"/>
      <c r="C38" s="185"/>
      <c r="D38" s="185"/>
      <c r="E38" s="185"/>
      <c r="F38" s="185"/>
      <c r="G38" s="185"/>
      <c r="H38" s="185"/>
      <c r="I38" s="185"/>
      <c r="J38" s="204" t="n">
        <v>1</v>
      </c>
      <c r="K38" s="204"/>
      <c r="L38" s="205" t="n">
        <v>2</v>
      </c>
      <c r="M38" s="205"/>
      <c r="N38" s="205"/>
      <c r="O38" s="205"/>
      <c r="P38" s="153"/>
      <c r="Q38" s="197"/>
      <c r="R38" s="197"/>
      <c r="S38" s="200" t="s">
        <v>334</v>
      </c>
      <c r="T38" s="200"/>
      <c r="U38" s="200"/>
      <c r="V38" s="200"/>
      <c r="W38" s="200"/>
      <c r="X38" s="200"/>
      <c r="Y38" s="200"/>
      <c r="Z38" s="200"/>
      <c r="AA38" s="200"/>
      <c r="AB38" s="206" t="n">
        <v>306</v>
      </c>
      <c r="AC38" s="206"/>
      <c r="AD38" s="206"/>
      <c r="AE38" s="195" t="n">
        <f aca="false">Vkladani_dat!G57</f>
        <v>0</v>
      </c>
      <c r="AF38" s="195"/>
      <c r="AG38" s="195"/>
      <c r="AH38" s="195"/>
    </row>
    <row r="39" customFormat="false" ht="5.25" hidden="false" customHeight="true" outlineLevel="0" collapsed="false">
      <c r="A39" s="193" t="s">
        <v>335</v>
      </c>
      <c r="B39" s="193"/>
      <c r="C39" s="193"/>
      <c r="D39" s="193"/>
      <c r="E39" s="193"/>
      <c r="F39" s="193"/>
      <c r="G39" s="193"/>
      <c r="H39" s="193"/>
      <c r="I39" s="193"/>
      <c r="J39" s="194" t="n">
        <v>101</v>
      </c>
      <c r="K39" s="194"/>
      <c r="L39" s="195" t="n">
        <f aca="false">Vkladani_dat!G18</f>
        <v>0</v>
      </c>
      <c r="M39" s="195"/>
      <c r="N39" s="195"/>
      <c r="O39" s="195"/>
      <c r="P39" s="153"/>
      <c r="Q39" s="197"/>
      <c r="R39" s="197"/>
      <c r="S39" s="200" t="s">
        <v>135</v>
      </c>
      <c r="T39" s="200"/>
      <c r="U39" s="200"/>
      <c r="V39" s="200"/>
      <c r="W39" s="200"/>
      <c r="X39" s="200"/>
      <c r="Y39" s="200"/>
      <c r="Z39" s="200"/>
      <c r="AA39" s="200"/>
      <c r="AB39" s="194" t="n">
        <v>307</v>
      </c>
      <c r="AC39" s="194"/>
      <c r="AD39" s="194"/>
      <c r="AE39" s="195" t="n">
        <f aca="false">Vkladani_dat!G58</f>
        <v>0</v>
      </c>
      <c r="AF39" s="195"/>
      <c r="AG39" s="195"/>
      <c r="AH39" s="195"/>
    </row>
    <row r="40" customFormat="false" ht="8.25" hidden="false" customHeight="true" outlineLevel="0" collapsed="false">
      <c r="A40" s="193"/>
      <c r="B40" s="193"/>
      <c r="C40" s="193"/>
      <c r="D40" s="193"/>
      <c r="E40" s="193"/>
      <c r="F40" s="193"/>
      <c r="G40" s="193"/>
      <c r="H40" s="193"/>
      <c r="I40" s="193"/>
      <c r="J40" s="194"/>
      <c r="K40" s="194"/>
      <c r="L40" s="195"/>
      <c r="M40" s="195"/>
      <c r="N40" s="195"/>
      <c r="O40" s="195"/>
      <c r="P40" s="153"/>
      <c r="Q40" s="197"/>
      <c r="R40" s="197"/>
      <c r="S40" s="200"/>
      <c r="T40" s="200"/>
      <c r="U40" s="200"/>
      <c r="V40" s="200"/>
      <c r="W40" s="200"/>
      <c r="X40" s="200"/>
      <c r="Y40" s="200"/>
      <c r="Z40" s="200"/>
      <c r="AA40" s="200"/>
      <c r="AB40" s="194"/>
      <c r="AC40" s="194"/>
      <c r="AD40" s="194"/>
      <c r="AE40" s="195"/>
      <c r="AF40" s="195"/>
      <c r="AG40" s="195"/>
      <c r="AH40" s="195"/>
    </row>
    <row r="41" customFormat="false" ht="6.75" hidden="false" customHeight="true" outlineLevel="0" collapsed="false">
      <c r="A41" s="193"/>
      <c r="B41" s="193"/>
      <c r="C41" s="193"/>
      <c r="D41" s="193"/>
      <c r="E41" s="193"/>
      <c r="F41" s="193"/>
      <c r="G41" s="193"/>
      <c r="H41" s="193"/>
      <c r="I41" s="193"/>
      <c r="J41" s="194"/>
      <c r="K41" s="194"/>
      <c r="L41" s="195"/>
      <c r="M41" s="195"/>
      <c r="N41" s="195"/>
      <c r="O41" s="195"/>
      <c r="P41" s="153"/>
      <c r="Q41" s="197"/>
      <c r="R41" s="197"/>
      <c r="S41" s="200" t="s">
        <v>60</v>
      </c>
      <c r="T41" s="200"/>
      <c r="U41" s="200"/>
      <c r="V41" s="200"/>
      <c r="W41" s="200"/>
      <c r="X41" s="200"/>
      <c r="Y41" s="200"/>
      <c r="Z41" s="200"/>
      <c r="AA41" s="200"/>
      <c r="AB41" s="194" t="n">
        <v>308</v>
      </c>
      <c r="AC41" s="194"/>
      <c r="AD41" s="194"/>
      <c r="AE41" s="195" t="n">
        <f aca="false">Vkladani_dat!G59</f>
        <v>0</v>
      </c>
      <c r="AF41" s="195"/>
      <c r="AG41" s="195"/>
      <c r="AH41" s="195"/>
    </row>
    <row r="42" customFormat="false" ht="6.75" hidden="false" customHeight="true" outlineLevel="0" collapsed="false">
      <c r="A42" s="207" t="s">
        <v>336</v>
      </c>
      <c r="B42" s="207"/>
      <c r="C42" s="207"/>
      <c r="D42" s="207"/>
      <c r="E42" s="207"/>
      <c r="F42" s="207"/>
      <c r="G42" s="207"/>
      <c r="H42" s="207"/>
      <c r="I42" s="207"/>
      <c r="J42" s="194" t="n">
        <v>102</v>
      </c>
      <c r="K42" s="194"/>
      <c r="L42" s="195" t="n">
        <f aca="false">Vkladani_dat!G19</f>
        <v>0</v>
      </c>
      <c r="M42" s="195"/>
      <c r="N42" s="195"/>
      <c r="O42" s="195"/>
      <c r="P42" s="153"/>
      <c r="Q42" s="197"/>
      <c r="R42" s="197"/>
      <c r="S42" s="200"/>
      <c r="T42" s="200"/>
      <c r="U42" s="200"/>
      <c r="V42" s="200"/>
      <c r="W42" s="200"/>
      <c r="X42" s="200"/>
      <c r="Y42" s="200"/>
      <c r="Z42" s="200"/>
      <c r="AA42" s="200"/>
      <c r="AB42" s="194"/>
      <c r="AC42" s="194"/>
      <c r="AD42" s="194"/>
      <c r="AE42" s="195"/>
      <c r="AF42" s="195"/>
      <c r="AG42" s="195"/>
      <c r="AH42" s="195"/>
    </row>
    <row r="43" customFormat="false" ht="6.75" hidden="false" customHeight="true" outlineLevel="0" collapsed="false">
      <c r="A43" s="207"/>
      <c r="B43" s="207"/>
      <c r="C43" s="207"/>
      <c r="D43" s="207"/>
      <c r="E43" s="207"/>
      <c r="F43" s="207"/>
      <c r="G43" s="207"/>
      <c r="H43" s="207"/>
      <c r="I43" s="207"/>
      <c r="J43" s="194"/>
      <c r="K43" s="194"/>
      <c r="L43" s="195"/>
      <c r="M43" s="195"/>
      <c r="N43" s="195"/>
      <c r="O43" s="195"/>
      <c r="P43" s="153"/>
      <c r="Q43" s="197"/>
      <c r="R43" s="197"/>
      <c r="S43" s="200" t="s">
        <v>63</v>
      </c>
      <c r="T43" s="200"/>
      <c r="U43" s="200"/>
      <c r="V43" s="200"/>
      <c r="W43" s="200"/>
      <c r="X43" s="200"/>
      <c r="Y43" s="200"/>
      <c r="Z43" s="200"/>
      <c r="AA43" s="200"/>
      <c r="AB43" s="194" t="n">
        <v>309</v>
      </c>
      <c r="AC43" s="194"/>
      <c r="AD43" s="194"/>
      <c r="AE43" s="195" t="n">
        <f aca="false">Vkladani_dat!G60</f>
        <v>0</v>
      </c>
      <c r="AF43" s="195"/>
      <c r="AG43" s="195"/>
      <c r="AH43" s="195"/>
    </row>
    <row r="44" customFormat="false" ht="6" hidden="false" customHeight="true" outlineLevel="0" collapsed="false">
      <c r="A44" s="207"/>
      <c r="B44" s="207"/>
      <c r="C44" s="207"/>
      <c r="D44" s="207"/>
      <c r="E44" s="207"/>
      <c r="F44" s="207"/>
      <c r="G44" s="207"/>
      <c r="H44" s="207"/>
      <c r="I44" s="207"/>
      <c r="J44" s="194"/>
      <c r="K44" s="194"/>
      <c r="L44" s="195"/>
      <c r="M44" s="195"/>
      <c r="N44" s="195"/>
      <c r="O44" s="195"/>
      <c r="P44" s="153"/>
      <c r="Q44" s="197"/>
      <c r="R44" s="197"/>
      <c r="S44" s="200"/>
      <c r="T44" s="200"/>
      <c r="U44" s="200"/>
      <c r="V44" s="200"/>
      <c r="W44" s="200"/>
      <c r="X44" s="200"/>
      <c r="Y44" s="200"/>
      <c r="Z44" s="200"/>
      <c r="AA44" s="200"/>
      <c r="AB44" s="194"/>
      <c r="AC44" s="194"/>
      <c r="AD44" s="194"/>
      <c r="AE44" s="195"/>
      <c r="AF44" s="195"/>
      <c r="AG44" s="195"/>
      <c r="AH44" s="195"/>
    </row>
    <row r="45" customFormat="false" ht="6.75" hidden="false" customHeight="true" outlineLevel="0" collapsed="false">
      <c r="A45" s="208" t="s">
        <v>337</v>
      </c>
      <c r="B45" s="209" t="s">
        <v>338</v>
      </c>
      <c r="C45" s="209"/>
      <c r="D45" s="209"/>
      <c r="E45" s="209"/>
      <c r="F45" s="209"/>
      <c r="G45" s="209"/>
      <c r="H45" s="209"/>
      <c r="I45" s="209"/>
      <c r="J45" s="194" t="n">
        <v>103</v>
      </c>
      <c r="K45" s="194"/>
      <c r="L45" s="210" t="n">
        <f aca="false">Vkladani_dat!G20</f>
        <v>0</v>
      </c>
      <c r="M45" s="210"/>
      <c r="N45" s="210"/>
      <c r="O45" s="210"/>
      <c r="P45" s="153"/>
      <c r="Q45" s="197"/>
      <c r="R45" s="197"/>
      <c r="S45" s="200" t="s">
        <v>66</v>
      </c>
      <c r="T45" s="200"/>
      <c r="U45" s="200"/>
      <c r="V45" s="200"/>
      <c r="W45" s="200"/>
      <c r="X45" s="200"/>
      <c r="Y45" s="200"/>
      <c r="Z45" s="200"/>
      <c r="AA45" s="200"/>
      <c r="AB45" s="194" t="n">
        <v>310</v>
      </c>
      <c r="AC45" s="194"/>
      <c r="AD45" s="194"/>
      <c r="AE45" s="195" t="n">
        <f aca="false">Vkladani_dat!G61</f>
        <v>0</v>
      </c>
      <c r="AF45" s="195"/>
      <c r="AG45" s="195"/>
      <c r="AH45" s="195"/>
    </row>
    <row r="46" customFormat="false" ht="6.75" hidden="false" customHeight="true" outlineLevel="0" collapsed="false">
      <c r="A46" s="208"/>
      <c r="B46" s="209"/>
      <c r="C46" s="209"/>
      <c r="D46" s="209"/>
      <c r="E46" s="209"/>
      <c r="F46" s="209"/>
      <c r="G46" s="209"/>
      <c r="H46" s="209"/>
      <c r="I46" s="209"/>
      <c r="J46" s="194"/>
      <c r="K46" s="194"/>
      <c r="L46" s="210"/>
      <c r="M46" s="210"/>
      <c r="N46" s="210"/>
      <c r="O46" s="210"/>
      <c r="P46" s="153"/>
      <c r="Q46" s="197"/>
      <c r="R46" s="197"/>
      <c r="S46" s="200"/>
      <c r="T46" s="200"/>
      <c r="U46" s="200"/>
      <c r="V46" s="200"/>
      <c r="W46" s="200"/>
      <c r="X46" s="200"/>
      <c r="Y46" s="200"/>
      <c r="Z46" s="200"/>
      <c r="AA46" s="200"/>
      <c r="AB46" s="194"/>
      <c r="AC46" s="194"/>
      <c r="AD46" s="194"/>
      <c r="AE46" s="195"/>
      <c r="AF46" s="195"/>
      <c r="AG46" s="195"/>
      <c r="AH46" s="195"/>
    </row>
    <row r="47" customFormat="false" ht="6.75" hidden="false" customHeight="true" outlineLevel="0" collapsed="false">
      <c r="A47" s="208"/>
      <c r="B47" s="209" t="s">
        <v>339</v>
      </c>
      <c r="C47" s="209"/>
      <c r="D47" s="209"/>
      <c r="E47" s="209"/>
      <c r="F47" s="209"/>
      <c r="G47" s="209"/>
      <c r="H47" s="209"/>
      <c r="I47" s="209"/>
      <c r="J47" s="194" t="n">
        <v>104</v>
      </c>
      <c r="K47" s="194"/>
      <c r="L47" s="210" t="n">
        <f aca="false">Vkladani_dat!G21</f>
        <v>0</v>
      </c>
      <c r="M47" s="210"/>
      <c r="N47" s="210"/>
      <c r="O47" s="210"/>
      <c r="P47" s="153"/>
      <c r="Q47" s="197"/>
      <c r="R47" s="197"/>
      <c r="S47" s="200" t="s">
        <v>340</v>
      </c>
      <c r="T47" s="200"/>
      <c r="U47" s="200"/>
      <c r="V47" s="200"/>
      <c r="W47" s="200"/>
      <c r="X47" s="200"/>
      <c r="Y47" s="200"/>
      <c r="Z47" s="200"/>
      <c r="AA47" s="200"/>
      <c r="AB47" s="194" t="n">
        <v>311</v>
      </c>
      <c r="AC47" s="194"/>
      <c r="AD47" s="194"/>
      <c r="AE47" s="195" t="n">
        <f aca="false">Vkladani_dat!G62</f>
        <v>0</v>
      </c>
      <c r="AF47" s="195"/>
      <c r="AG47" s="195"/>
      <c r="AH47" s="195"/>
    </row>
    <row r="48" customFormat="false" ht="6.75" hidden="false" customHeight="true" outlineLevel="0" collapsed="false">
      <c r="A48" s="208"/>
      <c r="B48" s="209"/>
      <c r="C48" s="209"/>
      <c r="D48" s="209"/>
      <c r="E48" s="209"/>
      <c r="F48" s="209"/>
      <c r="G48" s="209"/>
      <c r="H48" s="209"/>
      <c r="I48" s="209"/>
      <c r="J48" s="194"/>
      <c r="K48" s="194"/>
      <c r="L48" s="210"/>
      <c r="M48" s="210"/>
      <c r="N48" s="210"/>
      <c r="O48" s="210"/>
      <c r="P48" s="153"/>
      <c r="Q48" s="197"/>
      <c r="R48" s="197"/>
      <c r="S48" s="200"/>
      <c r="T48" s="200"/>
      <c r="U48" s="200"/>
      <c r="V48" s="200"/>
      <c r="W48" s="200"/>
      <c r="X48" s="200"/>
      <c r="Y48" s="200"/>
      <c r="Z48" s="200"/>
      <c r="AA48" s="200"/>
      <c r="AB48" s="194"/>
      <c r="AC48" s="194"/>
      <c r="AD48" s="194"/>
      <c r="AE48" s="195"/>
      <c r="AF48" s="195"/>
      <c r="AG48" s="195"/>
      <c r="AH48" s="195"/>
    </row>
    <row r="49" customFormat="false" ht="6.75" hidden="false" customHeight="true" outlineLevel="0" collapsed="false">
      <c r="A49" s="208"/>
      <c r="B49" s="209" t="s">
        <v>341</v>
      </c>
      <c r="C49" s="209"/>
      <c r="D49" s="209"/>
      <c r="E49" s="209"/>
      <c r="F49" s="209"/>
      <c r="G49" s="209"/>
      <c r="H49" s="209"/>
      <c r="I49" s="209"/>
      <c r="J49" s="194" t="n">
        <v>105</v>
      </c>
      <c r="K49" s="194"/>
      <c r="L49" s="210" t="n">
        <f aca="false">Vkladani_dat!G22</f>
        <v>0</v>
      </c>
      <c r="M49" s="210"/>
      <c r="N49" s="210"/>
      <c r="O49" s="210"/>
      <c r="P49" s="153"/>
      <c r="Q49" s="197"/>
      <c r="R49" s="197"/>
      <c r="S49" s="200" t="s">
        <v>71</v>
      </c>
      <c r="T49" s="200"/>
      <c r="U49" s="200"/>
      <c r="V49" s="200"/>
      <c r="W49" s="200"/>
      <c r="X49" s="200"/>
      <c r="Y49" s="200"/>
      <c r="Z49" s="200"/>
      <c r="AA49" s="200"/>
      <c r="AB49" s="194" t="n">
        <v>312</v>
      </c>
      <c r="AC49" s="194"/>
      <c r="AD49" s="194"/>
      <c r="AE49" s="195" t="n">
        <f aca="false">Vkladani_dat!G63</f>
        <v>0</v>
      </c>
      <c r="AF49" s="195"/>
      <c r="AG49" s="195"/>
      <c r="AH49" s="195"/>
    </row>
    <row r="50" customFormat="false" ht="6.75" hidden="false" customHeight="true" outlineLevel="0" collapsed="false">
      <c r="A50" s="208"/>
      <c r="B50" s="209"/>
      <c r="C50" s="209"/>
      <c r="D50" s="209"/>
      <c r="E50" s="209"/>
      <c r="F50" s="209"/>
      <c r="G50" s="209"/>
      <c r="H50" s="209"/>
      <c r="I50" s="209"/>
      <c r="J50" s="194"/>
      <c r="K50" s="194"/>
      <c r="L50" s="210"/>
      <c r="M50" s="210"/>
      <c r="N50" s="210"/>
      <c r="O50" s="210"/>
      <c r="P50" s="153"/>
      <c r="Q50" s="197"/>
      <c r="R50" s="197"/>
      <c r="S50" s="200"/>
      <c r="T50" s="200"/>
      <c r="U50" s="200"/>
      <c r="V50" s="200"/>
      <c r="W50" s="200"/>
      <c r="X50" s="200"/>
      <c r="Y50" s="200"/>
      <c r="Z50" s="200"/>
      <c r="AA50" s="200"/>
      <c r="AB50" s="194"/>
      <c r="AC50" s="194"/>
      <c r="AD50" s="194"/>
      <c r="AE50" s="195"/>
      <c r="AF50" s="195"/>
      <c r="AG50" s="195"/>
      <c r="AH50" s="195"/>
    </row>
    <row r="51" customFormat="false" ht="6.75" hidden="false" customHeight="true" outlineLevel="0" collapsed="false">
      <c r="A51" s="208"/>
      <c r="B51" s="211" t="s">
        <v>342</v>
      </c>
      <c r="C51" s="211"/>
      <c r="D51" s="211"/>
      <c r="E51" s="211"/>
      <c r="F51" s="211"/>
      <c r="G51" s="211"/>
      <c r="H51" s="211"/>
      <c r="I51" s="211"/>
      <c r="J51" s="194" t="n">
        <v>106</v>
      </c>
      <c r="K51" s="194"/>
      <c r="L51" s="210" t="n">
        <f aca="false">Vkladani_dat!G23</f>
        <v>0</v>
      </c>
      <c r="M51" s="210"/>
      <c r="N51" s="210"/>
      <c r="O51" s="210"/>
      <c r="P51" s="153"/>
      <c r="Q51" s="197"/>
      <c r="R51" s="197"/>
      <c r="S51" s="200" t="s">
        <v>74</v>
      </c>
      <c r="T51" s="200"/>
      <c r="U51" s="200"/>
      <c r="V51" s="200"/>
      <c r="W51" s="200"/>
      <c r="X51" s="200"/>
      <c r="Y51" s="200"/>
      <c r="Z51" s="200"/>
      <c r="AA51" s="200"/>
      <c r="AB51" s="194" t="n">
        <v>313</v>
      </c>
      <c r="AC51" s="194"/>
      <c r="AD51" s="194"/>
      <c r="AE51" s="195" t="n">
        <f aca="false">Vkladani_dat!G64</f>
        <v>0</v>
      </c>
      <c r="AF51" s="195"/>
      <c r="AG51" s="195"/>
      <c r="AH51" s="195"/>
    </row>
    <row r="52" customFormat="false" ht="6.75" hidden="false" customHeight="true" outlineLevel="0" collapsed="false">
      <c r="A52" s="208"/>
      <c r="B52" s="211"/>
      <c r="C52" s="211"/>
      <c r="D52" s="211"/>
      <c r="E52" s="211"/>
      <c r="F52" s="211"/>
      <c r="G52" s="211"/>
      <c r="H52" s="211"/>
      <c r="I52" s="211"/>
      <c r="J52" s="194"/>
      <c r="K52" s="194"/>
      <c r="L52" s="210"/>
      <c r="M52" s="210"/>
      <c r="N52" s="210"/>
      <c r="O52" s="210"/>
      <c r="P52" s="153"/>
      <c r="Q52" s="197"/>
      <c r="R52" s="197"/>
      <c r="S52" s="200"/>
      <c r="T52" s="200"/>
      <c r="U52" s="200"/>
      <c r="V52" s="200"/>
      <c r="W52" s="200"/>
      <c r="X52" s="200"/>
      <c r="Y52" s="200"/>
      <c r="Z52" s="200"/>
      <c r="AA52" s="200"/>
      <c r="AB52" s="194"/>
      <c r="AC52" s="194"/>
      <c r="AD52" s="194"/>
      <c r="AE52" s="195"/>
      <c r="AF52" s="195"/>
      <c r="AG52" s="195"/>
      <c r="AH52" s="195"/>
    </row>
    <row r="53" customFormat="false" ht="6.75" hidden="false" customHeight="true" outlineLevel="0" collapsed="false">
      <c r="A53" s="208"/>
      <c r="B53" s="211" t="s">
        <v>343</v>
      </c>
      <c r="C53" s="211"/>
      <c r="D53" s="211"/>
      <c r="E53" s="211"/>
      <c r="F53" s="211"/>
      <c r="G53" s="211"/>
      <c r="H53" s="211"/>
      <c r="I53" s="211"/>
      <c r="J53" s="194" t="n">
        <v>107</v>
      </c>
      <c r="K53" s="194"/>
      <c r="L53" s="210" t="n">
        <f aca="false">Vkladani_dat!G24</f>
        <v>0</v>
      </c>
      <c r="M53" s="210"/>
      <c r="N53" s="210"/>
      <c r="O53" s="210"/>
      <c r="P53" s="153"/>
      <c r="Q53" s="197"/>
      <c r="R53" s="197"/>
      <c r="S53" s="200" t="s">
        <v>77</v>
      </c>
      <c r="T53" s="200"/>
      <c r="U53" s="200"/>
      <c r="V53" s="200"/>
      <c r="W53" s="200"/>
      <c r="X53" s="200"/>
      <c r="Y53" s="200"/>
      <c r="Z53" s="200"/>
      <c r="AA53" s="200"/>
      <c r="AB53" s="194" t="n">
        <v>314</v>
      </c>
      <c r="AC53" s="194"/>
      <c r="AD53" s="194"/>
      <c r="AE53" s="195" t="n">
        <f aca="false">Vkladani_dat!G65</f>
        <v>0</v>
      </c>
      <c r="AF53" s="195"/>
      <c r="AG53" s="195"/>
      <c r="AH53" s="195"/>
    </row>
    <row r="54" customFormat="false" ht="6.75" hidden="false" customHeight="true" outlineLevel="0" collapsed="false">
      <c r="A54" s="208"/>
      <c r="B54" s="211"/>
      <c r="C54" s="211"/>
      <c r="D54" s="211"/>
      <c r="E54" s="211"/>
      <c r="F54" s="211"/>
      <c r="G54" s="211"/>
      <c r="H54" s="211"/>
      <c r="I54" s="211"/>
      <c r="J54" s="194"/>
      <c r="K54" s="194"/>
      <c r="L54" s="210"/>
      <c r="M54" s="210"/>
      <c r="N54" s="210"/>
      <c r="O54" s="210"/>
      <c r="P54" s="153"/>
      <c r="Q54" s="197"/>
      <c r="R54" s="197"/>
      <c r="S54" s="200"/>
      <c r="T54" s="200"/>
      <c r="U54" s="200"/>
      <c r="V54" s="200"/>
      <c r="W54" s="200"/>
      <c r="X54" s="200"/>
      <c r="Y54" s="200"/>
      <c r="Z54" s="200"/>
      <c r="AA54" s="200"/>
      <c r="AB54" s="194"/>
      <c r="AC54" s="194"/>
      <c r="AD54" s="194"/>
      <c r="AE54" s="195"/>
      <c r="AF54" s="195"/>
      <c r="AG54" s="195"/>
      <c r="AH54" s="195"/>
    </row>
    <row r="55" customFormat="false" ht="6.75" hidden="false" customHeight="true" outlineLevel="0" collapsed="false">
      <c r="A55" s="208"/>
      <c r="B55" s="211" t="s">
        <v>344</v>
      </c>
      <c r="C55" s="211"/>
      <c r="D55" s="211"/>
      <c r="E55" s="211"/>
      <c r="F55" s="211"/>
      <c r="G55" s="211"/>
      <c r="H55" s="211"/>
      <c r="I55" s="211"/>
      <c r="J55" s="194" t="n">
        <v>108</v>
      </c>
      <c r="K55" s="194"/>
      <c r="L55" s="210" t="n">
        <f aca="false">Vkladani_dat!G25</f>
        <v>0</v>
      </c>
      <c r="M55" s="210"/>
      <c r="N55" s="210"/>
      <c r="O55" s="210"/>
      <c r="P55" s="153"/>
      <c r="Q55" s="197"/>
      <c r="R55" s="197"/>
      <c r="S55" s="200" t="s">
        <v>79</v>
      </c>
      <c r="T55" s="200"/>
      <c r="U55" s="200"/>
      <c r="V55" s="200"/>
      <c r="W55" s="200"/>
      <c r="X55" s="200"/>
      <c r="Y55" s="200"/>
      <c r="Z55" s="200"/>
      <c r="AA55" s="200"/>
      <c r="AB55" s="194" t="n">
        <v>315</v>
      </c>
      <c r="AC55" s="194"/>
      <c r="AD55" s="194"/>
      <c r="AE55" s="195" t="n">
        <f aca="false">Vkladani_dat!G66</f>
        <v>0</v>
      </c>
      <c r="AF55" s="195"/>
      <c r="AG55" s="195"/>
      <c r="AH55" s="195"/>
    </row>
    <row r="56" customFormat="false" ht="6.75" hidden="false" customHeight="true" outlineLevel="0" collapsed="false">
      <c r="A56" s="208"/>
      <c r="B56" s="211"/>
      <c r="C56" s="211"/>
      <c r="D56" s="211"/>
      <c r="E56" s="211"/>
      <c r="F56" s="211"/>
      <c r="G56" s="211"/>
      <c r="H56" s="211"/>
      <c r="I56" s="211"/>
      <c r="J56" s="194"/>
      <c r="K56" s="194"/>
      <c r="L56" s="210"/>
      <c r="M56" s="210"/>
      <c r="N56" s="210"/>
      <c r="O56" s="210"/>
      <c r="P56" s="153"/>
      <c r="Q56" s="197"/>
      <c r="R56" s="197"/>
      <c r="S56" s="200"/>
      <c r="T56" s="200"/>
      <c r="U56" s="200"/>
      <c r="V56" s="200"/>
      <c r="W56" s="200"/>
      <c r="X56" s="200"/>
      <c r="Y56" s="200"/>
      <c r="Z56" s="200"/>
      <c r="AA56" s="200"/>
      <c r="AB56" s="194"/>
      <c r="AC56" s="194"/>
      <c r="AD56" s="194"/>
      <c r="AE56" s="195"/>
      <c r="AF56" s="195"/>
      <c r="AG56" s="195"/>
      <c r="AH56" s="195"/>
    </row>
    <row r="57" customFormat="false" ht="6.75" hidden="false" customHeight="true" outlineLevel="0" collapsed="false">
      <c r="A57" s="208"/>
      <c r="B57" s="211" t="s">
        <v>345</v>
      </c>
      <c r="C57" s="211"/>
      <c r="D57" s="211"/>
      <c r="E57" s="211"/>
      <c r="F57" s="211"/>
      <c r="G57" s="211"/>
      <c r="H57" s="211"/>
      <c r="I57" s="211"/>
      <c r="J57" s="194" t="n">
        <v>109</v>
      </c>
      <c r="K57" s="194"/>
      <c r="L57" s="210" t="n">
        <f aca="false">Vkladani_dat!G26</f>
        <v>0</v>
      </c>
      <c r="M57" s="210"/>
      <c r="N57" s="210"/>
      <c r="O57" s="210"/>
      <c r="P57" s="153"/>
      <c r="Q57" s="197"/>
      <c r="R57" s="197"/>
      <c r="S57" s="200" t="s">
        <v>82</v>
      </c>
      <c r="T57" s="200"/>
      <c r="U57" s="200"/>
      <c r="V57" s="200"/>
      <c r="W57" s="200"/>
      <c r="X57" s="200"/>
      <c r="Y57" s="200"/>
      <c r="Z57" s="200"/>
      <c r="AA57" s="200"/>
      <c r="AB57" s="194" t="n">
        <v>316</v>
      </c>
      <c r="AC57" s="194"/>
      <c r="AD57" s="194"/>
      <c r="AE57" s="195" t="n">
        <f aca="false">Vkladani_dat!G67</f>
        <v>0</v>
      </c>
      <c r="AF57" s="195"/>
      <c r="AG57" s="195"/>
      <c r="AH57" s="195"/>
    </row>
    <row r="58" customFormat="false" ht="6.75" hidden="false" customHeight="true" outlineLevel="0" collapsed="false">
      <c r="A58" s="208"/>
      <c r="B58" s="211"/>
      <c r="C58" s="211"/>
      <c r="D58" s="211"/>
      <c r="E58" s="211"/>
      <c r="F58" s="211"/>
      <c r="G58" s="211"/>
      <c r="H58" s="211"/>
      <c r="I58" s="211"/>
      <c r="J58" s="194"/>
      <c r="K58" s="194"/>
      <c r="L58" s="210"/>
      <c r="M58" s="210"/>
      <c r="N58" s="210"/>
      <c r="O58" s="210"/>
      <c r="P58" s="153"/>
      <c r="Q58" s="197"/>
      <c r="R58" s="197"/>
      <c r="S58" s="200"/>
      <c r="T58" s="200"/>
      <c r="U58" s="200"/>
      <c r="V58" s="200"/>
      <c r="W58" s="200"/>
      <c r="X58" s="200"/>
      <c r="Y58" s="200"/>
      <c r="Z58" s="200"/>
      <c r="AA58" s="200"/>
      <c r="AB58" s="194"/>
      <c r="AC58" s="194"/>
      <c r="AD58" s="194"/>
      <c r="AE58" s="195"/>
      <c r="AF58" s="195"/>
      <c r="AG58" s="195"/>
      <c r="AH58" s="195"/>
    </row>
    <row r="59" customFormat="false" ht="6.6" hidden="false" customHeight="true" outlineLevel="0" collapsed="false">
      <c r="A59" s="208"/>
      <c r="B59" s="211" t="s">
        <v>346</v>
      </c>
      <c r="C59" s="211"/>
      <c r="D59" s="211"/>
      <c r="E59" s="211"/>
      <c r="F59" s="211"/>
      <c r="G59" s="211"/>
      <c r="H59" s="211"/>
      <c r="I59" s="211"/>
      <c r="J59" s="194" t="n">
        <v>110</v>
      </c>
      <c r="K59" s="194"/>
      <c r="L59" s="210" t="n">
        <f aca="false">Vkladani_dat!G27</f>
        <v>0</v>
      </c>
      <c r="M59" s="210"/>
      <c r="N59" s="210"/>
      <c r="O59" s="210"/>
      <c r="P59" s="153"/>
      <c r="Q59" s="212" t="s">
        <v>347</v>
      </c>
      <c r="R59" s="212"/>
      <c r="S59" s="212"/>
      <c r="T59" s="212"/>
      <c r="U59" s="212"/>
      <c r="V59" s="212"/>
      <c r="W59" s="212"/>
      <c r="X59" s="212"/>
      <c r="Y59" s="212"/>
      <c r="Z59" s="212"/>
      <c r="AA59" s="212"/>
      <c r="AB59" s="213" t="n">
        <v>317</v>
      </c>
      <c r="AC59" s="213"/>
      <c r="AD59" s="213"/>
      <c r="AE59" s="214" t="n">
        <f aca="false">Vkladani_dat!G68</f>
        <v>0</v>
      </c>
      <c r="AF59" s="214"/>
      <c r="AG59" s="214"/>
      <c r="AH59" s="214"/>
    </row>
    <row r="60" customFormat="false" ht="6.6" hidden="false" customHeight="true" outlineLevel="0" collapsed="false">
      <c r="A60" s="208"/>
      <c r="B60" s="211"/>
      <c r="C60" s="211"/>
      <c r="D60" s="211"/>
      <c r="E60" s="211"/>
      <c r="F60" s="211"/>
      <c r="G60" s="211"/>
      <c r="H60" s="211"/>
      <c r="I60" s="211"/>
      <c r="J60" s="194"/>
      <c r="K60" s="194"/>
      <c r="L60" s="210"/>
      <c r="M60" s="210"/>
      <c r="N60" s="210"/>
      <c r="O60" s="210"/>
      <c r="P60" s="153"/>
      <c r="Q60" s="212"/>
      <c r="R60" s="212"/>
      <c r="S60" s="212"/>
      <c r="T60" s="212"/>
      <c r="U60" s="212"/>
      <c r="V60" s="212"/>
      <c r="W60" s="212"/>
      <c r="X60" s="212"/>
      <c r="Y60" s="212"/>
      <c r="Z60" s="212"/>
      <c r="AA60" s="212"/>
      <c r="AB60" s="213"/>
      <c r="AC60" s="213"/>
      <c r="AD60" s="213"/>
      <c r="AE60" s="214"/>
      <c r="AF60" s="214"/>
      <c r="AG60" s="214"/>
      <c r="AH60" s="214"/>
    </row>
    <row r="61" customFormat="false" ht="7.15" hidden="false" customHeight="true" outlineLevel="0" collapsed="false">
      <c r="A61" s="208"/>
      <c r="B61" s="211" t="s">
        <v>348</v>
      </c>
      <c r="C61" s="211"/>
      <c r="D61" s="211"/>
      <c r="E61" s="211"/>
      <c r="F61" s="211"/>
      <c r="G61" s="211"/>
      <c r="H61" s="211"/>
      <c r="I61" s="211"/>
      <c r="J61" s="194" t="n">
        <v>111</v>
      </c>
      <c r="K61" s="194"/>
      <c r="L61" s="210" t="n">
        <f aca="false">Vkladani_dat!G28</f>
        <v>0</v>
      </c>
      <c r="M61" s="210"/>
      <c r="N61" s="210"/>
      <c r="O61" s="210"/>
      <c r="P61" s="153"/>
      <c r="Q61" s="215"/>
      <c r="R61" s="215"/>
      <c r="S61" s="215"/>
      <c r="T61" s="215"/>
      <c r="U61" s="215"/>
      <c r="V61" s="215"/>
      <c r="W61" s="215"/>
      <c r="X61" s="215"/>
      <c r="Y61" s="215"/>
      <c r="Z61" s="215"/>
      <c r="AA61" s="215"/>
      <c r="AB61" s="215"/>
      <c r="AC61" s="215"/>
      <c r="AD61" s="215"/>
      <c r="AE61" s="215"/>
      <c r="AF61" s="215"/>
      <c r="AG61" s="215"/>
      <c r="AH61" s="215"/>
    </row>
    <row r="62" customFormat="false" ht="7.15" hidden="false" customHeight="true" outlineLevel="0" collapsed="false">
      <c r="A62" s="208"/>
      <c r="B62" s="211"/>
      <c r="C62" s="211"/>
      <c r="D62" s="211"/>
      <c r="E62" s="211"/>
      <c r="F62" s="211"/>
      <c r="G62" s="211"/>
      <c r="H62" s="211"/>
      <c r="I62" s="211"/>
      <c r="J62" s="194"/>
      <c r="K62" s="194"/>
      <c r="L62" s="210"/>
      <c r="M62" s="210"/>
      <c r="N62" s="210"/>
      <c r="O62" s="210"/>
      <c r="P62" s="153"/>
      <c r="Q62" s="215"/>
      <c r="R62" s="215"/>
      <c r="S62" s="215"/>
      <c r="T62" s="215"/>
      <c r="U62" s="215"/>
      <c r="V62" s="215"/>
      <c r="W62" s="215"/>
      <c r="X62" s="215"/>
      <c r="Y62" s="215"/>
      <c r="Z62" s="215"/>
      <c r="AA62" s="215"/>
      <c r="AB62" s="215"/>
      <c r="AC62" s="215"/>
      <c r="AD62" s="215"/>
      <c r="AE62" s="215"/>
      <c r="AF62" s="215"/>
      <c r="AG62" s="215"/>
      <c r="AH62" s="215"/>
    </row>
    <row r="63" customFormat="false" ht="7.5" hidden="false" customHeight="true" outlineLevel="0" collapsed="false">
      <c r="A63" s="208"/>
      <c r="B63" s="211" t="s">
        <v>349</v>
      </c>
      <c r="C63" s="211"/>
      <c r="D63" s="211"/>
      <c r="E63" s="211"/>
      <c r="F63" s="211"/>
      <c r="G63" s="211"/>
      <c r="H63" s="211"/>
      <c r="I63" s="211"/>
      <c r="J63" s="194" t="n">
        <v>112</v>
      </c>
      <c r="K63" s="194"/>
      <c r="L63" s="210" t="n">
        <f aca="false">Vkladani_dat!G29</f>
        <v>0</v>
      </c>
      <c r="M63" s="210"/>
      <c r="N63" s="210"/>
      <c r="O63" s="210"/>
      <c r="P63" s="153"/>
      <c r="Q63" s="216" t="s">
        <v>149</v>
      </c>
      <c r="R63" s="216"/>
      <c r="S63" s="216"/>
      <c r="T63" s="216"/>
      <c r="U63" s="216"/>
      <c r="V63" s="216"/>
      <c r="W63" s="216"/>
      <c r="X63" s="216"/>
      <c r="Y63" s="216"/>
      <c r="Z63" s="216"/>
      <c r="AA63" s="216"/>
      <c r="AB63" s="216"/>
      <c r="AC63" s="216"/>
      <c r="AD63" s="216"/>
      <c r="AE63" s="216"/>
      <c r="AF63" s="216"/>
      <c r="AG63" s="216"/>
      <c r="AH63" s="216"/>
    </row>
    <row r="64" customFormat="false" ht="6" hidden="false" customHeight="true" outlineLevel="0" collapsed="false">
      <c r="A64" s="208"/>
      <c r="B64" s="211"/>
      <c r="C64" s="211"/>
      <c r="D64" s="211"/>
      <c r="E64" s="211"/>
      <c r="F64" s="211"/>
      <c r="G64" s="211"/>
      <c r="H64" s="211"/>
      <c r="I64" s="211"/>
      <c r="J64" s="194"/>
      <c r="K64" s="194"/>
      <c r="L64" s="210"/>
      <c r="M64" s="210"/>
      <c r="N64" s="210"/>
      <c r="O64" s="210"/>
      <c r="P64" s="153"/>
      <c r="Q64" s="216"/>
      <c r="R64" s="216"/>
      <c r="S64" s="216"/>
      <c r="T64" s="216"/>
      <c r="U64" s="216"/>
      <c r="V64" s="216"/>
      <c r="W64" s="216"/>
      <c r="X64" s="216"/>
      <c r="Y64" s="216"/>
      <c r="Z64" s="216"/>
      <c r="AA64" s="216"/>
      <c r="AB64" s="216"/>
      <c r="AC64" s="216"/>
      <c r="AD64" s="216"/>
      <c r="AE64" s="216"/>
      <c r="AF64" s="216"/>
      <c r="AG64" s="216"/>
      <c r="AH64" s="216"/>
    </row>
    <row r="65" customFormat="false" ht="12" hidden="false" customHeight="true" outlineLevel="0" collapsed="false">
      <c r="A65" s="208"/>
      <c r="B65" s="211" t="s">
        <v>350</v>
      </c>
      <c r="C65" s="211"/>
      <c r="D65" s="211"/>
      <c r="E65" s="211"/>
      <c r="F65" s="211"/>
      <c r="G65" s="211"/>
      <c r="H65" s="211"/>
      <c r="I65" s="211"/>
      <c r="J65" s="194" t="n">
        <v>113</v>
      </c>
      <c r="K65" s="194"/>
      <c r="L65" s="210" t="n">
        <f aca="false">Vkladani_dat!G30</f>
        <v>0</v>
      </c>
      <c r="M65" s="210"/>
      <c r="N65" s="210"/>
      <c r="O65" s="210"/>
      <c r="P65" s="153"/>
      <c r="Q65" s="217"/>
      <c r="R65" s="217"/>
      <c r="S65" s="217"/>
      <c r="T65" s="217"/>
      <c r="U65" s="217"/>
      <c r="V65" s="217"/>
      <c r="W65" s="217"/>
      <c r="X65" s="217"/>
      <c r="Y65" s="217"/>
      <c r="Z65" s="217"/>
      <c r="AA65" s="217"/>
      <c r="AB65" s="218" t="s">
        <v>322</v>
      </c>
      <c r="AC65" s="218"/>
      <c r="AD65" s="218"/>
      <c r="AE65" s="219" t="s">
        <v>40</v>
      </c>
      <c r="AF65" s="219"/>
      <c r="AG65" s="219"/>
      <c r="AH65" s="219"/>
    </row>
    <row r="66" customFormat="false" ht="3" hidden="false" customHeight="true" outlineLevel="0" collapsed="false">
      <c r="A66" s="208"/>
      <c r="B66" s="211"/>
      <c r="C66" s="211"/>
      <c r="D66" s="211"/>
      <c r="E66" s="211"/>
      <c r="F66" s="211"/>
      <c r="G66" s="211"/>
      <c r="H66" s="211"/>
      <c r="I66" s="211"/>
      <c r="J66" s="194"/>
      <c r="K66" s="194"/>
      <c r="L66" s="210"/>
      <c r="M66" s="210"/>
      <c r="N66" s="210"/>
      <c r="O66" s="210"/>
      <c r="P66" s="153"/>
      <c r="Q66" s="220" t="s">
        <v>43</v>
      </c>
      <c r="R66" s="220"/>
      <c r="S66" s="220"/>
      <c r="T66" s="220"/>
      <c r="U66" s="220"/>
      <c r="V66" s="220"/>
      <c r="W66" s="220"/>
      <c r="X66" s="220"/>
      <c r="Y66" s="220"/>
      <c r="Z66" s="220"/>
      <c r="AA66" s="220"/>
      <c r="AB66" s="221" t="n">
        <v>1</v>
      </c>
      <c r="AC66" s="221"/>
      <c r="AD66" s="221"/>
      <c r="AE66" s="187" t="n">
        <v>2</v>
      </c>
      <c r="AF66" s="187"/>
      <c r="AG66" s="187"/>
      <c r="AH66" s="187"/>
    </row>
    <row r="67" customFormat="false" ht="7.15" hidden="false" customHeight="true" outlineLevel="0" collapsed="false">
      <c r="A67" s="222" t="s">
        <v>85</v>
      </c>
      <c r="B67" s="222"/>
      <c r="C67" s="222"/>
      <c r="D67" s="222"/>
      <c r="E67" s="222"/>
      <c r="F67" s="222"/>
      <c r="G67" s="222"/>
      <c r="H67" s="222"/>
      <c r="I67" s="222"/>
      <c r="J67" s="194" t="n">
        <v>114</v>
      </c>
      <c r="K67" s="194"/>
      <c r="L67" s="210" t="n">
        <f aca="false">Vkladani_dat!G31</f>
        <v>0</v>
      </c>
      <c r="M67" s="210"/>
      <c r="N67" s="210"/>
      <c r="O67" s="210"/>
      <c r="P67" s="153"/>
      <c r="Q67" s="220"/>
      <c r="R67" s="220"/>
      <c r="S67" s="220"/>
      <c r="T67" s="220"/>
      <c r="U67" s="220"/>
      <c r="V67" s="220"/>
      <c r="W67" s="220"/>
      <c r="X67" s="220"/>
      <c r="Y67" s="220"/>
      <c r="Z67" s="220"/>
      <c r="AA67" s="220"/>
      <c r="AB67" s="221"/>
      <c r="AC67" s="221"/>
      <c r="AD67" s="221"/>
      <c r="AE67" s="187"/>
      <c r="AF67" s="187"/>
      <c r="AG67" s="187"/>
      <c r="AH67" s="187"/>
    </row>
    <row r="68" customFormat="false" ht="7.9" hidden="false" customHeight="true" outlineLevel="0" collapsed="false">
      <c r="A68" s="222"/>
      <c r="B68" s="222"/>
      <c r="C68" s="222"/>
      <c r="D68" s="222"/>
      <c r="E68" s="222"/>
      <c r="F68" s="222"/>
      <c r="G68" s="222"/>
      <c r="H68" s="222"/>
      <c r="I68" s="222"/>
      <c r="J68" s="194"/>
      <c r="K68" s="194"/>
      <c r="L68" s="210"/>
      <c r="M68" s="210"/>
      <c r="N68" s="210"/>
      <c r="O68" s="210"/>
      <c r="P68" s="153"/>
      <c r="Q68" s="223" t="s">
        <v>351</v>
      </c>
      <c r="R68" s="223"/>
      <c r="S68" s="223"/>
      <c r="T68" s="223"/>
      <c r="U68" s="223"/>
      <c r="V68" s="224" t="s">
        <v>151</v>
      </c>
      <c r="W68" s="225" t="s">
        <v>352</v>
      </c>
      <c r="X68" s="225"/>
      <c r="Y68" s="225"/>
      <c r="Z68" s="225"/>
      <c r="AA68" s="225"/>
      <c r="AB68" s="194" t="n">
        <v>401</v>
      </c>
      <c r="AC68" s="194"/>
      <c r="AD68" s="194"/>
      <c r="AE68" s="195" t="n">
        <f aca="false">Vkladani_dat!G73</f>
        <v>0</v>
      </c>
      <c r="AF68" s="195"/>
      <c r="AG68" s="195"/>
      <c r="AH68" s="195"/>
    </row>
    <row r="69" customFormat="false" ht="10.15" hidden="false" customHeight="true" outlineLevel="0" collapsed="false">
      <c r="A69" s="226" t="s">
        <v>353</v>
      </c>
      <c r="B69" s="226"/>
      <c r="C69" s="226"/>
      <c r="D69" s="226"/>
      <c r="E69" s="226"/>
      <c r="F69" s="226"/>
      <c r="G69" s="226"/>
      <c r="H69" s="226"/>
      <c r="I69" s="226"/>
      <c r="J69" s="194" t="n">
        <v>115</v>
      </c>
      <c r="K69" s="194"/>
      <c r="L69" s="210" t="n">
        <f aca="false">Vkladani_dat!G32</f>
        <v>0</v>
      </c>
      <c r="M69" s="210"/>
      <c r="N69" s="210"/>
      <c r="O69" s="210"/>
      <c r="P69" s="153"/>
      <c r="Q69" s="223"/>
      <c r="R69" s="223"/>
      <c r="S69" s="223"/>
      <c r="T69" s="223"/>
      <c r="U69" s="223"/>
      <c r="V69" s="224"/>
      <c r="W69" s="225"/>
      <c r="X69" s="225"/>
      <c r="Y69" s="225"/>
      <c r="Z69" s="225"/>
      <c r="AA69" s="225"/>
      <c r="AB69" s="194"/>
      <c r="AC69" s="194"/>
      <c r="AD69" s="194"/>
      <c r="AE69" s="195"/>
      <c r="AF69" s="195"/>
      <c r="AG69" s="195"/>
      <c r="AH69" s="195"/>
    </row>
    <row r="70" customFormat="false" ht="4.9" hidden="false" customHeight="true" outlineLevel="0" collapsed="false">
      <c r="A70" s="226"/>
      <c r="B70" s="226"/>
      <c r="C70" s="226"/>
      <c r="D70" s="226"/>
      <c r="E70" s="226"/>
      <c r="F70" s="226"/>
      <c r="G70" s="226"/>
      <c r="H70" s="226"/>
      <c r="I70" s="226"/>
      <c r="J70" s="194"/>
      <c r="K70" s="194"/>
      <c r="L70" s="210"/>
      <c r="M70" s="210"/>
      <c r="N70" s="210"/>
      <c r="O70" s="210"/>
      <c r="P70" s="153"/>
      <c r="Q70" s="223"/>
      <c r="R70" s="223"/>
      <c r="S70" s="223"/>
      <c r="T70" s="223"/>
      <c r="U70" s="223"/>
      <c r="V70" s="224"/>
      <c r="W70" s="225"/>
      <c r="X70" s="225"/>
      <c r="Y70" s="225"/>
      <c r="Z70" s="225"/>
      <c r="AA70" s="225"/>
      <c r="AB70" s="194"/>
      <c r="AC70" s="194"/>
      <c r="AD70" s="194"/>
      <c r="AE70" s="195"/>
      <c r="AF70" s="195"/>
      <c r="AG70" s="195"/>
      <c r="AH70" s="195"/>
    </row>
    <row r="71" customFormat="false" ht="11.45" hidden="false" customHeight="true" outlineLevel="0" collapsed="false">
      <c r="A71" s="227" t="s">
        <v>354</v>
      </c>
      <c r="B71" s="227"/>
      <c r="C71" s="227"/>
      <c r="D71" s="227"/>
      <c r="E71" s="227"/>
      <c r="F71" s="227"/>
      <c r="G71" s="227"/>
      <c r="H71" s="227"/>
      <c r="I71" s="227"/>
      <c r="J71" s="206" t="n">
        <v>116</v>
      </c>
      <c r="K71" s="206"/>
      <c r="L71" s="210" t="n">
        <f aca="false">Vkladani_dat!G33</f>
        <v>0</v>
      </c>
      <c r="M71" s="210"/>
      <c r="N71" s="210"/>
      <c r="O71" s="210"/>
      <c r="P71" s="153"/>
      <c r="Q71" s="223"/>
      <c r="R71" s="223"/>
      <c r="S71" s="223"/>
      <c r="T71" s="223"/>
      <c r="U71" s="223"/>
      <c r="V71" s="224"/>
      <c r="W71" s="228" t="s">
        <v>355</v>
      </c>
      <c r="X71" s="228"/>
      <c r="Y71" s="228"/>
      <c r="Z71" s="228"/>
      <c r="AA71" s="228"/>
      <c r="AB71" s="194" t="n">
        <v>402</v>
      </c>
      <c r="AC71" s="194"/>
      <c r="AD71" s="194"/>
      <c r="AE71" s="229" t="n">
        <f aca="false">Vkladani_dat!G74</f>
        <v>0</v>
      </c>
      <c r="AF71" s="229"/>
      <c r="AG71" s="229"/>
      <c r="AH71" s="229"/>
    </row>
    <row r="72" customFormat="false" ht="11.45" hidden="false" customHeight="true" outlineLevel="0" collapsed="false">
      <c r="A72" s="230" t="s">
        <v>356</v>
      </c>
      <c r="B72" s="230"/>
      <c r="C72" s="230"/>
      <c r="D72" s="230"/>
      <c r="E72" s="230"/>
      <c r="F72" s="230"/>
      <c r="G72" s="230"/>
      <c r="H72" s="230"/>
      <c r="I72" s="230"/>
      <c r="J72" s="231" t="n">
        <v>117</v>
      </c>
      <c r="K72" s="231"/>
      <c r="L72" s="232" t="n">
        <f aca="false">Vkladani_dat!G34</f>
        <v>0</v>
      </c>
      <c r="M72" s="232"/>
      <c r="N72" s="232"/>
      <c r="O72" s="232"/>
      <c r="P72" s="153"/>
      <c r="Q72" s="223"/>
      <c r="R72" s="223"/>
      <c r="S72" s="223"/>
      <c r="T72" s="223"/>
      <c r="U72" s="223"/>
      <c r="V72" s="224"/>
      <c r="W72" s="228"/>
      <c r="X72" s="228"/>
      <c r="Y72" s="228"/>
      <c r="Z72" s="228"/>
      <c r="AA72" s="228"/>
      <c r="AB72" s="194"/>
      <c r="AC72" s="194"/>
      <c r="AD72" s="194"/>
      <c r="AE72" s="229"/>
      <c r="AF72" s="229"/>
      <c r="AG72" s="229"/>
      <c r="AH72" s="229"/>
    </row>
    <row r="73" customFormat="false" ht="7.9" hidden="false" customHeight="true" outlineLevel="0" collapsed="false">
      <c r="A73" s="233"/>
      <c r="B73" s="233"/>
      <c r="C73" s="233"/>
      <c r="D73" s="233"/>
      <c r="E73" s="233"/>
      <c r="F73" s="233"/>
      <c r="G73" s="233"/>
      <c r="H73" s="233"/>
      <c r="I73" s="233"/>
      <c r="J73" s="234"/>
      <c r="K73" s="234"/>
      <c r="L73" s="235"/>
      <c r="M73" s="235"/>
      <c r="N73" s="235"/>
      <c r="O73" s="235"/>
      <c r="P73" s="153"/>
      <c r="Q73" s="236" t="s">
        <v>357</v>
      </c>
      <c r="R73" s="236"/>
      <c r="S73" s="236"/>
      <c r="T73" s="236"/>
      <c r="U73" s="236"/>
      <c r="V73" s="224"/>
      <c r="W73" s="237" t="s">
        <v>358</v>
      </c>
      <c r="X73" s="237"/>
      <c r="Y73" s="237"/>
      <c r="Z73" s="237"/>
      <c r="AA73" s="237"/>
      <c r="AB73" s="194" t="n">
        <v>403</v>
      </c>
      <c r="AC73" s="194"/>
      <c r="AD73" s="194"/>
      <c r="AE73" s="195" t="n">
        <f aca="false">Vkladani_dat!G75</f>
        <v>0</v>
      </c>
      <c r="AF73" s="195"/>
      <c r="AG73" s="195"/>
      <c r="AH73" s="195"/>
    </row>
    <row r="74" customFormat="false" ht="4.15" hidden="false" customHeight="true" outlineLevel="0" collapsed="false">
      <c r="A74" s="238" t="s">
        <v>98</v>
      </c>
      <c r="B74" s="238"/>
      <c r="C74" s="238"/>
      <c r="D74" s="238"/>
      <c r="E74" s="238"/>
      <c r="F74" s="238"/>
      <c r="G74" s="238"/>
      <c r="H74" s="238"/>
      <c r="I74" s="238"/>
      <c r="J74" s="238"/>
      <c r="K74" s="238"/>
      <c r="L74" s="238"/>
      <c r="M74" s="238"/>
      <c r="N74" s="238"/>
      <c r="O74" s="238"/>
      <c r="P74" s="153"/>
      <c r="Q74" s="236"/>
      <c r="R74" s="236"/>
      <c r="S74" s="236"/>
      <c r="T74" s="236"/>
      <c r="U74" s="236"/>
      <c r="V74" s="224"/>
      <c r="W74" s="237"/>
      <c r="X74" s="237"/>
      <c r="Y74" s="237"/>
      <c r="Z74" s="237"/>
      <c r="AA74" s="237"/>
      <c r="AB74" s="194"/>
      <c r="AC74" s="194"/>
      <c r="AD74" s="194"/>
      <c r="AE74" s="195"/>
      <c r="AF74" s="195"/>
      <c r="AG74" s="195"/>
      <c r="AH74" s="195"/>
    </row>
    <row r="75" customFormat="false" ht="10.5" hidden="false" customHeight="true" outlineLevel="0" collapsed="false">
      <c r="A75" s="238"/>
      <c r="B75" s="238"/>
      <c r="C75" s="238"/>
      <c r="D75" s="238"/>
      <c r="E75" s="238"/>
      <c r="F75" s="238"/>
      <c r="G75" s="238"/>
      <c r="H75" s="238"/>
      <c r="I75" s="238"/>
      <c r="J75" s="238"/>
      <c r="K75" s="238"/>
      <c r="L75" s="238"/>
      <c r="M75" s="238"/>
      <c r="N75" s="238"/>
      <c r="O75" s="238"/>
      <c r="P75" s="153"/>
      <c r="Q75" s="236"/>
      <c r="R75" s="236"/>
      <c r="S75" s="236"/>
      <c r="T75" s="236"/>
      <c r="U75" s="236"/>
      <c r="V75" s="224"/>
      <c r="W75" s="237" t="s">
        <v>359</v>
      </c>
      <c r="X75" s="237"/>
      <c r="Y75" s="237"/>
      <c r="Z75" s="237"/>
      <c r="AA75" s="237"/>
      <c r="AB75" s="194" t="n">
        <v>404</v>
      </c>
      <c r="AC75" s="194"/>
      <c r="AD75" s="194"/>
      <c r="AE75" s="195" t="n">
        <f aca="false">Vkladani_dat!G76</f>
        <v>0</v>
      </c>
      <c r="AF75" s="195"/>
      <c r="AG75" s="195"/>
      <c r="AH75" s="195"/>
    </row>
    <row r="76" customFormat="false" ht="2.25" hidden="false" customHeight="true" outlineLevel="0" collapsed="false">
      <c r="A76" s="239"/>
      <c r="B76" s="239"/>
      <c r="C76" s="239"/>
      <c r="D76" s="239"/>
      <c r="E76" s="239"/>
      <c r="F76" s="239"/>
      <c r="G76" s="239"/>
      <c r="H76" s="239"/>
      <c r="I76" s="239"/>
      <c r="J76" s="240" t="s">
        <v>322</v>
      </c>
      <c r="K76" s="240"/>
      <c r="L76" s="219" t="s">
        <v>40</v>
      </c>
      <c r="M76" s="219"/>
      <c r="N76" s="219"/>
      <c r="O76" s="219"/>
      <c r="P76" s="153"/>
      <c r="Q76" s="236"/>
      <c r="R76" s="236"/>
      <c r="S76" s="236"/>
      <c r="T76" s="236"/>
      <c r="U76" s="236"/>
      <c r="V76" s="224"/>
      <c r="W76" s="237"/>
      <c r="X76" s="237"/>
      <c r="Y76" s="237"/>
      <c r="Z76" s="237"/>
      <c r="AA76" s="237"/>
      <c r="AB76" s="194"/>
      <c r="AC76" s="194"/>
      <c r="AD76" s="194"/>
      <c r="AE76" s="195"/>
      <c r="AF76" s="195"/>
      <c r="AG76" s="195"/>
      <c r="AH76" s="195"/>
    </row>
    <row r="77" customFormat="false" ht="12" hidden="false" customHeight="true" outlineLevel="0" collapsed="false">
      <c r="A77" s="239"/>
      <c r="B77" s="239"/>
      <c r="C77" s="239"/>
      <c r="D77" s="239"/>
      <c r="E77" s="239"/>
      <c r="F77" s="239"/>
      <c r="G77" s="239"/>
      <c r="H77" s="239"/>
      <c r="I77" s="239"/>
      <c r="J77" s="240"/>
      <c r="K77" s="240"/>
      <c r="L77" s="219"/>
      <c r="M77" s="219"/>
      <c r="N77" s="219"/>
      <c r="O77" s="219"/>
      <c r="P77" s="153"/>
      <c r="Q77" s="241" t="s">
        <v>360</v>
      </c>
      <c r="R77" s="241"/>
      <c r="S77" s="241"/>
      <c r="T77" s="241"/>
      <c r="U77" s="241"/>
      <c r="V77" s="241"/>
      <c r="W77" s="241"/>
      <c r="X77" s="241"/>
      <c r="Y77" s="241"/>
      <c r="Z77" s="241"/>
      <c r="AA77" s="241"/>
      <c r="AB77" s="242" t="n">
        <v>405</v>
      </c>
      <c r="AC77" s="242"/>
      <c r="AD77" s="242"/>
      <c r="AE77" s="243" t="n">
        <f aca="false">Vkladani_dat!G77</f>
        <v>0</v>
      </c>
      <c r="AF77" s="243"/>
      <c r="AG77" s="243"/>
      <c r="AH77" s="243"/>
    </row>
    <row r="78" customFormat="false" ht="3.75" hidden="false" customHeight="true" outlineLevel="0" collapsed="false">
      <c r="A78" s="185" t="s">
        <v>43</v>
      </c>
      <c r="B78" s="185"/>
      <c r="C78" s="185"/>
      <c r="D78" s="185"/>
      <c r="E78" s="185"/>
      <c r="F78" s="185"/>
      <c r="G78" s="185"/>
      <c r="H78" s="185"/>
      <c r="I78" s="185"/>
      <c r="J78" s="160" t="n">
        <v>1</v>
      </c>
      <c r="K78" s="160"/>
      <c r="L78" s="187" t="n">
        <v>2</v>
      </c>
      <c r="M78" s="187"/>
      <c r="N78" s="187"/>
      <c r="O78" s="187"/>
      <c r="P78" s="153"/>
      <c r="Q78" s="241"/>
      <c r="R78" s="241"/>
      <c r="S78" s="241"/>
      <c r="T78" s="241"/>
      <c r="U78" s="241"/>
      <c r="V78" s="241"/>
      <c r="W78" s="241"/>
      <c r="X78" s="241"/>
      <c r="Y78" s="241"/>
      <c r="Z78" s="241"/>
      <c r="AA78" s="241"/>
      <c r="AB78" s="242"/>
      <c r="AC78" s="242"/>
      <c r="AD78" s="242"/>
      <c r="AE78" s="243"/>
      <c r="AF78" s="243"/>
      <c r="AG78" s="243"/>
      <c r="AH78" s="243"/>
    </row>
    <row r="79" customFormat="false" ht="7.5" hidden="false" customHeight="true" outlineLevel="0" collapsed="false">
      <c r="A79" s="185"/>
      <c r="B79" s="185"/>
      <c r="C79" s="185"/>
      <c r="D79" s="185"/>
      <c r="E79" s="185"/>
      <c r="F79" s="185"/>
      <c r="G79" s="185"/>
      <c r="H79" s="185"/>
      <c r="I79" s="185"/>
      <c r="J79" s="160"/>
      <c r="K79" s="160"/>
      <c r="L79" s="187"/>
      <c r="M79" s="187"/>
      <c r="N79" s="187"/>
      <c r="O79" s="187"/>
      <c r="P79" s="153"/>
      <c r="Q79" s="241"/>
      <c r="R79" s="241"/>
      <c r="S79" s="241"/>
      <c r="T79" s="241"/>
      <c r="U79" s="241"/>
      <c r="V79" s="241"/>
      <c r="W79" s="241"/>
      <c r="X79" s="241"/>
      <c r="Y79" s="241"/>
      <c r="Z79" s="241"/>
      <c r="AA79" s="241"/>
      <c r="AB79" s="242"/>
      <c r="AC79" s="242"/>
      <c r="AD79" s="242"/>
      <c r="AE79" s="243"/>
      <c r="AF79" s="243"/>
      <c r="AG79" s="243"/>
      <c r="AH79" s="243"/>
    </row>
    <row r="80" customFormat="false" ht="9" hidden="false" customHeight="true" outlineLevel="0" collapsed="false">
      <c r="A80" s="244" t="s">
        <v>99</v>
      </c>
      <c r="B80" s="244"/>
      <c r="C80" s="244"/>
      <c r="D80" s="244"/>
      <c r="E80" s="244"/>
      <c r="F80" s="244"/>
      <c r="G80" s="244"/>
      <c r="H80" s="244"/>
      <c r="I80" s="244"/>
      <c r="J80" s="194" t="n">
        <v>201</v>
      </c>
      <c r="K80" s="194"/>
      <c r="L80" s="195" t="n">
        <f aca="false">Vkladani_dat!G39</f>
        <v>0</v>
      </c>
      <c r="M80" s="195"/>
      <c r="N80" s="195"/>
      <c r="O80" s="195"/>
      <c r="P80" s="153"/>
      <c r="Q80" s="245" t="s">
        <v>361</v>
      </c>
      <c r="R80" s="245"/>
      <c r="S80" s="245"/>
      <c r="T80" s="245"/>
      <c r="U80" s="245"/>
      <c r="V80" s="245"/>
      <c r="W80" s="245"/>
      <c r="X80" s="245"/>
      <c r="Y80" s="245"/>
      <c r="Z80" s="245"/>
      <c r="AA80" s="245"/>
      <c r="AB80" s="194" t="n">
        <v>406</v>
      </c>
      <c r="AC80" s="194"/>
      <c r="AD80" s="194"/>
      <c r="AE80" s="195" t="n">
        <f aca="false">Vkladani_dat!G78</f>
        <v>0</v>
      </c>
      <c r="AF80" s="195"/>
      <c r="AG80" s="195"/>
      <c r="AH80" s="195"/>
    </row>
    <row r="81" customFormat="false" ht="6.75" hidden="false" customHeight="true" outlineLevel="0" collapsed="false">
      <c r="A81" s="244"/>
      <c r="B81" s="244"/>
      <c r="C81" s="244"/>
      <c r="D81" s="244"/>
      <c r="E81" s="244"/>
      <c r="F81" s="244"/>
      <c r="G81" s="244"/>
      <c r="H81" s="244"/>
      <c r="I81" s="244"/>
      <c r="J81" s="194"/>
      <c r="K81" s="194"/>
      <c r="L81" s="195"/>
      <c r="M81" s="195"/>
      <c r="N81" s="195"/>
      <c r="O81" s="195"/>
      <c r="P81" s="153"/>
      <c r="Q81" s="245"/>
      <c r="R81" s="245"/>
      <c r="S81" s="245"/>
      <c r="T81" s="245"/>
      <c r="U81" s="245"/>
      <c r="V81" s="245"/>
      <c r="W81" s="245"/>
      <c r="X81" s="245"/>
      <c r="Y81" s="245"/>
      <c r="Z81" s="245"/>
      <c r="AA81" s="245"/>
      <c r="AB81" s="194"/>
      <c r="AC81" s="194"/>
      <c r="AD81" s="194"/>
      <c r="AE81" s="195"/>
      <c r="AF81" s="195"/>
      <c r="AG81" s="195"/>
      <c r="AH81" s="195"/>
    </row>
    <row r="82" customFormat="false" ht="8.25" hidden="false" customHeight="true" outlineLevel="0" collapsed="false">
      <c r="A82" s="246" t="s">
        <v>362</v>
      </c>
      <c r="B82" s="247" t="s">
        <v>363</v>
      </c>
      <c r="C82" s="247"/>
      <c r="D82" s="247"/>
      <c r="E82" s="247"/>
      <c r="F82" s="247"/>
      <c r="G82" s="247"/>
      <c r="H82" s="247"/>
      <c r="I82" s="247"/>
      <c r="J82" s="194" t="n">
        <v>202</v>
      </c>
      <c r="K82" s="194"/>
      <c r="L82" s="195" t="n">
        <f aca="false">Vkladani_dat!G40</f>
        <v>0</v>
      </c>
      <c r="M82" s="195"/>
      <c r="N82" s="195"/>
      <c r="O82" s="195"/>
      <c r="P82" s="153"/>
      <c r="Q82" s="245"/>
      <c r="R82" s="245"/>
      <c r="S82" s="245"/>
      <c r="T82" s="245"/>
      <c r="U82" s="245"/>
      <c r="V82" s="245"/>
      <c r="W82" s="245"/>
      <c r="X82" s="245"/>
      <c r="Y82" s="245"/>
      <c r="Z82" s="245"/>
      <c r="AA82" s="245"/>
      <c r="AB82" s="194"/>
      <c r="AC82" s="194"/>
      <c r="AD82" s="194"/>
      <c r="AE82" s="195"/>
      <c r="AF82" s="195"/>
      <c r="AG82" s="195"/>
      <c r="AH82" s="195"/>
    </row>
    <row r="83" customFormat="false" ht="7.5" hidden="false" customHeight="true" outlineLevel="0" collapsed="false">
      <c r="A83" s="246"/>
      <c r="B83" s="247"/>
      <c r="C83" s="247"/>
      <c r="D83" s="247"/>
      <c r="E83" s="247"/>
      <c r="F83" s="247"/>
      <c r="G83" s="247"/>
      <c r="H83" s="247"/>
      <c r="I83" s="247"/>
      <c r="J83" s="194"/>
      <c r="K83" s="194"/>
      <c r="L83" s="195"/>
      <c r="M83" s="195"/>
      <c r="N83" s="195"/>
      <c r="O83" s="195"/>
      <c r="P83" s="153"/>
      <c r="Q83" s="241" t="s">
        <v>364</v>
      </c>
      <c r="R83" s="241"/>
      <c r="S83" s="241"/>
      <c r="T83" s="241"/>
      <c r="U83" s="241"/>
      <c r="V83" s="241"/>
      <c r="W83" s="241"/>
      <c r="X83" s="241"/>
      <c r="Y83" s="241"/>
      <c r="Z83" s="241"/>
      <c r="AA83" s="241"/>
      <c r="AB83" s="242" t="n">
        <v>407</v>
      </c>
      <c r="AC83" s="242"/>
      <c r="AD83" s="242"/>
      <c r="AE83" s="243" t="n">
        <f aca="false">Vkladani_dat!G79</f>
        <v>0</v>
      </c>
      <c r="AF83" s="243"/>
      <c r="AG83" s="243"/>
      <c r="AH83" s="243"/>
    </row>
    <row r="84" customFormat="false" ht="6.75" hidden="false" customHeight="true" outlineLevel="0" collapsed="false">
      <c r="A84" s="246"/>
      <c r="B84" s="247" t="s">
        <v>365</v>
      </c>
      <c r="C84" s="247"/>
      <c r="D84" s="247"/>
      <c r="E84" s="247"/>
      <c r="F84" s="247"/>
      <c r="G84" s="247"/>
      <c r="H84" s="247"/>
      <c r="I84" s="247"/>
      <c r="J84" s="194" t="n">
        <v>203</v>
      </c>
      <c r="K84" s="194"/>
      <c r="L84" s="195" t="n">
        <f aca="false">Vkladani_dat!G41</f>
        <v>0</v>
      </c>
      <c r="M84" s="195"/>
      <c r="N84" s="195"/>
      <c r="O84" s="195"/>
      <c r="P84" s="153"/>
      <c r="Q84" s="241"/>
      <c r="R84" s="241"/>
      <c r="S84" s="241"/>
      <c r="T84" s="241"/>
      <c r="U84" s="241"/>
      <c r="V84" s="241"/>
      <c r="W84" s="241"/>
      <c r="X84" s="241"/>
      <c r="Y84" s="241"/>
      <c r="Z84" s="241"/>
      <c r="AA84" s="241"/>
      <c r="AB84" s="242"/>
      <c r="AC84" s="242"/>
      <c r="AD84" s="242"/>
      <c r="AE84" s="243"/>
      <c r="AF84" s="243"/>
      <c r="AG84" s="243"/>
      <c r="AH84" s="243"/>
    </row>
    <row r="85" customFormat="false" ht="8.45" hidden="false" customHeight="true" outlineLevel="0" collapsed="false">
      <c r="A85" s="246"/>
      <c r="B85" s="247"/>
      <c r="C85" s="247"/>
      <c r="D85" s="247"/>
      <c r="E85" s="247"/>
      <c r="F85" s="247"/>
      <c r="G85" s="247"/>
      <c r="H85" s="247"/>
      <c r="I85" s="247"/>
      <c r="J85" s="194"/>
      <c r="K85" s="194"/>
      <c r="L85" s="195"/>
      <c r="M85" s="195"/>
      <c r="N85" s="195"/>
      <c r="O85" s="195"/>
      <c r="P85" s="153"/>
      <c r="Q85" s="241"/>
      <c r="R85" s="241"/>
      <c r="S85" s="241"/>
      <c r="T85" s="241"/>
      <c r="U85" s="241"/>
      <c r="V85" s="241"/>
      <c r="W85" s="241"/>
      <c r="X85" s="241"/>
      <c r="Y85" s="241"/>
      <c r="Z85" s="241"/>
      <c r="AA85" s="241"/>
      <c r="AB85" s="242"/>
      <c r="AC85" s="242"/>
      <c r="AD85" s="242"/>
      <c r="AE85" s="243"/>
      <c r="AF85" s="243"/>
      <c r="AG85" s="243"/>
      <c r="AH85" s="243"/>
    </row>
    <row r="86" customFormat="false" ht="7.5" hidden="false" customHeight="true" outlineLevel="0" collapsed="false">
      <c r="A86" s="244" t="s">
        <v>366</v>
      </c>
      <c r="B86" s="244"/>
      <c r="C86" s="244"/>
      <c r="D86" s="244"/>
      <c r="E86" s="244"/>
      <c r="F86" s="244"/>
      <c r="G86" s="244"/>
      <c r="H86" s="244"/>
      <c r="I86" s="244"/>
      <c r="J86" s="194" t="n">
        <v>204</v>
      </c>
      <c r="K86" s="194"/>
      <c r="L86" s="195" t="n">
        <f aca="false">Vkladani_dat!G42</f>
        <v>0</v>
      </c>
      <c r="M86" s="195"/>
      <c r="N86" s="195"/>
      <c r="O86" s="195"/>
      <c r="P86" s="153"/>
      <c r="Q86" s="245" t="s">
        <v>367</v>
      </c>
      <c r="R86" s="245"/>
      <c r="S86" s="245"/>
      <c r="T86" s="245"/>
      <c r="U86" s="245"/>
      <c r="V86" s="245"/>
      <c r="W86" s="245"/>
      <c r="X86" s="245"/>
      <c r="Y86" s="245"/>
      <c r="Z86" s="245"/>
      <c r="AA86" s="245"/>
      <c r="AB86" s="194" t="n">
        <v>408</v>
      </c>
      <c r="AC86" s="194"/>
      <c r="AD86" s="194"/>
      <c r="AE86" s="195" t="n">
        <f aca="false">Vkladani_dat!G80</f>
        <v>0</v>
      </c>
      <c r="AF86" s="195"/>
      <c r="AG86" s="195"/>
      <c r="AH86" s="195"/>
    </row>
    <row r="87" customFormat="false" ht="6" hidden="false" customHeight="true" outlineLevel="0" collapsed="false">
      <c r="A87" s="244"/>
      <c r="B87" s="244"/>
      <c r="C87" s="244"/>
      <c r="D87" s="244"/>
      <c r="E87" s="244"/>
      <c r="F87" s="244"/>
      <c r="G87" s="244"/>
      <c r="H87" s="244"/>
      <c r="I87" s="244"/>
      <c r="J87" s="194"/>
      <c r="K87" s="194"/>
      <c r="L87" s="195"/>
      <c r="M87" s="195"/>
      <c r="N87" s="195"/>
      <c r="O87" s="195"/>
      <c r="P87" s="153"/>
      <c r="Q87" s="245"/>
      <c r="R87" s="245"/>
      <c r="S87" s="245"/>
      <c r="T87" s="245"/>
      <c r="U87" s="245"/>
      <c r="V87" s="245"/>
      <c r="W87" s="245"/>
      <c r="X87" s="245"/>
      <c r="Y87" s="245"/>
      <c r="Z87" s="245"/>
      <c r="AA87" s="245"/>
      <c r="AB87" s="194"/>
      <c r="AC87" s="194"/>
      <c r="AD87" s="194"/>
      <c r="AE87" s="195"/>
      <c r="AF87" s="195"/>
      <c r="AG87" s="195"/>
      <c r="AH87" s="195"/>
    </row>
    <row r="88" customFormat="false" ht="16.5" hidden="false" customHeight="true" outlineLevel="0" collapsed="false">
      <c r="A88" s="248" t="s">
        <v>368</v>
      </c>
      <c r="B88" s="248"/>
      <c r="C88" s="248"/>
      <c r="D88" s="248"/>
      <c r="E88" s="248"/>
      <c r="F88" s="248"/>
      <c r="G88" s="248"/>
      <c r="H88" s="248"/>
      <c r="I88" s="248"/>
      <c r="J88" s="194" t="n">
        <v>205</v>
      </c>
      <c r="K88" s="194"/>
      <c r="L88" s="195" t="n">
        <f aca="false">Vkladani_dat!G43</f>
        <v>0</v>
      </c>
      <c r="M88" s="195"/>
      <c r="N88" s="195"/>
      <c r="O88" s="195"/>
      <c r="P88" s="153"/>
      <c r="Q88" s="245"/>
      <c r="R88" s="245"/>
      <c r="S88" s="245"/>
      <c r="T88" s="245"/>
      <c r="U88" s="245"/>
      <c r="V88" s="245"/>
      <c r="W88" s="245"/>
      <c r="X88" s="245"/>
      <c r="Y88" s="245"/>
      <c r="Z88" s="245"/>
      <c r="AA88" s="245"/>
      <c r="AB88" s="194"/>
      <c r="AC88" s="194"/>
      <c r="AD88" s="194"/>
      <c r="AE88" s="195"/>
      <c r="AF88" s="195"/>
      <c r="AG88" s="195"/>
      <c r="AH88" s="195"/>
    </row>
    <row r="89" customFormat="false" ht="6" hidden="false" customHeight="true" outlineLevel="0" collapsed="false">
      <c r="A89" s="249" t="s">
        <v>369</v>
      </c>
      <c r="B89" s="247" t="s">
        <v>370</v>
      </c>
      <c r="C89" s="247"/>
      <c r="D89" s="247"/>
      <c r="E89" s="247"/>
      <c r="F89" s="247"/>
      <c r="G89" s="247"/>
      <c r="H89" s="247"/>
      <c r="I89" s="247"/>
      <c r="J89" s="194" t="n">
        <v>206</v>
      </c>
      <c r="K89" s="194"/>
      <c r="L89" s="229" t="n">
        <f aca="false">Vkladani_dat!G44</f>
        <v>0</v>
      </c>
      <c r="M89" s="229"/>
      <c r="N89" s="229"/>
      <c r="O89" s="229"/>
      <c r="P89" s="153"/>
      <c r="Q89" s="250" t="s">
        <v>371</v>
      </c>
      <c r="R89" s="250"/>
      <c r="S89" s="250"/>
      <c r="T89" s="250"/>
      <c r="U89" s="250"/>
      <c r="V89" s="250"/>
      <c r="W89" s="250"/>
      <c r="X89" s="250"/>
      <c r="Y89" s="250"/>
      <c r="Z89" s="250"/>
      <c r="AA89" s="250"/>
      <c r="AB89" s="242" t="n">
        <v>409</v>
      </c>
      <c r="AC89" s="242"/>
      <c r="AD89" s="242"/>
      <c r="AE89" s="195" t="n">
        <f aca="false">Vkladani_dat!G81</f>
        <v>0</v>
      </c>
      <c r="AF89" s="195"/>
      <c r="AG89" s="195"/>
      <c r="AH89" s="195"/>
    </row>
    <row r="90" customFormat="false" ht="7.5" hidden="false" customHeight="true" outlineLevel="0" collapsed="false">
      <c r="A90" s="249"/>
      <c r="B90" s="247"/>
      <c r="C90" s="247"/>
      <c r="D90" s="247"/>
      <c r="E90" s="247"/>
      <c r="F90" s="247"/>
      <c r="G90" s="247"/>
      <c r="H90" s="247"/>
      <c r="I90" s="247"/>
      <c r="J90" s="194"/>
      <c r="K90" s="194"/>
      <c r="L90" s="229"/>
      <c r="M90" s="229"/>
      <c r="N90" s="229"/>
      <c r="O90" s="229"/>
      <c r="P90" s="153"/>
      <c r="Q90" s="250"/>
      <c r="R90" s="250"/>
      <c r="S90" s="250"/>
      <c r="T90" s="250"/>
      <c r="U90" s="250"/>
      <c r="V90" s="250"/>
      <c r="W90" s="250"/>
      <c r="X90" s="250"/>
      <c r="Y90" s="250"/>
      <c r="Z90" s="250"/>
      <c r="AA90" s="250"/>
      <c r="AB90" s="242"/>
      <c r="AC90" s="242"/>
      <c r="AD90" s="242"/>
      <c r="AE90" s="195"/>
      <c r="AF90" s="195"/>
      <c r="AG90" s="195"/>
      <c r="AH90" s="195"/>
    </row>
    <row r="91" customFormat="false" ht="9" hidden="false" customHeight="true" outlineLevel="0" collapsed="false">
      <c r="A91" s="249"/>
      <c r="B91" s="251" t="s">
        <v>372</v>
      </c>
      <c r="C91" s="251"/>
      <c r="D91" s="251"/>
      <c r="E91" s="251"/>
      <c r="F91" s="251"/>
      <c r="G91" s="251"/>
      <c r="H91" s="251"/>
      <c r="I91" s="251"/>
      <c r="J91" s="206" t="n">
        <v>207</v>
      </c>
      <c r="K91" s="206"/>
      <c r="L91" s="195" t="n">
        <f aca="false">Vkladani_dat!G45</f>
        <v>0</v>
      </c>
      <c r="M91" s="195"/>
      <c r="N91" s="195"/>
      <c r="O91" s="195"/>
      <c r="P91" s="153"/>
      <c r="Q91" s="250"/>
      <c r="R91" s="250"/>
      <c r="S91" s="250"/>
      <c r="T91" s="250"/>
      <c r="U91" s="250"/>
      <c r="V91" s="250"/>
      <c r="W91" s="250"/>
      <c r="X91" s="250"/>
      <c r="Y91" s="250"/>
      <c r="Z91" s="250"/>
      <c r="AA91" s="250"/>
      <c r="AB91" s="242"/>
      <c r="AC91" s="242"/>
      <c r="AD91" s="242"/>
      <c r="AE91" s="195"/>
      <c r="AF91" s="195"/>
      <c r="AG91" s="195"/>
      <c r="AH91" s="195"/>
    </row>
    <row r="92" customFormat="false" ht="6.75" hidden="false" customHeight="true" outlineLevel="0" collapsed="false">
      <c r="A92" s="249"/>
      <c r="B92" s="251"/>
      <c r="C92" s="251"/>
      <c r="D92" s="251"/>
      <c r="E92" s="251"/>
      <c r="F92" s="251"/>
      <c r="G92" s="251"/>
      <c r="H92" s="251"/>
      <c r="I92" s="251"/>
      <c r="J92" s="206"/>
      <c r="K92" s="206"/>
      <c r="L92" s="195"/>
      <c r="M92" s="195"/>
      <c r="N92" s="195"/>
      <c r="O92" s="195"/>
      <c r="P92" s="153"/>
      <c r="Q92" s="250" t="s">
        <v>373</v>
      </c>
      <c r="R92" s="250"/>
      <c r="S92" s="250"/>
      <c r="T92" s="250"/>
      <c r="U92" s="250"/>
      <c r="V92" s="250"/>
      <c r="W92" s="250"/>
      <c r="X92" s="250"/>
      <c r="Y92" s="250"/>
      <c r="Z92" s="250"/>
      <c r="AA92" s="250"/>
      <c r="AB92" s="242" t="n">
        <v>410</v>
      </c>
      <c r="AC92" s="242"/>
      <c r="AD92" s="242"/>
      <c r="AE92" s="195" t="n">
        <f aca="false">Vkladani_dat!G82</f>
        <v>0</v>
      </c>
      <c r="AF92" s="195"/>
      <c r="AG92" s="195"/>
      <c r="AH92" s="195"/>
    </row>
    <row r="93" customFormat="false" ht="6.75" hidden="false" customHeight="true" outlineLevel="0" collapsed="false">
      <c r="A93" s="249"/>
      <c r="B93" s="251"/>
      <c r="C93" s="251"/>
      <c r="D93" s="251"/>
      <c r="E93" s="251"/>
      <c r="F93" s="251"/>
      <c r="G93" s="251"/>
      <c r="H93" s="251"/>
      <c r="I93" s="251"/>
      <c r="J93" s="206"/>
      <c r="K93" s="206"/>
      <c r="L93" s="195"/>
      <c r="M93" s="195"/>
      <c r="N93" s="195"/>
      <c r="O93" s="195"/>
      <c r="P93" s="153"/>
      <c r="Q93" s="250"/>
      <c r="R93" s="250"/>
      <c r="S93" s="250"/>
      <c r="T93" s="250"/>
      <c r="U93" s="250"/>
      <c r="V93" s="250"/>
      <c r="W93" s="250"/>
      <c r="X93" s="250"/>
      <c r="Y93" s="250"/>
      <c r="Z93" s="250"/>
      <c r="AA93" s="250"/>
      <c r="AB93" s="242"/>
      <c r="AC93" s="242"/>
      <c r="AD93" s="242"/>
      <c r="AE93" s="195"/>
      <c r="AF93" s="195"/>
      <c r="AG93" s="195"/>
      <c r="AH93" s="195"/>
    </row>
    <row r="94" customFormat="false" ht="6.75" hidden="false" customHeight="true" outlineLevel="0" collapsed="false">
      <c r="A94" s="249"/>
      <c r="B94" s="251"/>
      <c r="C94" s="251"/>
      <c r="D94" s="251"/>
      <c r="E94" s="251"/>
      <c r="F94" s="251"/>
      <c r="G94" s="251"/>
      <c r="H94" s="251"/>
      <c r="I94" s="251"/>
      <c r="J94" s="206"/>
      <c r="K94" s="206"/>
      <c r="L94" s="195"/>
      <c r="M94" s="195"/>
      <c r="N94" s="195"/>
      <c r="O94" s="195"/>
      <c r="P94" s="153"/>
      <c r="Q94" s="250"/>
      <c r="R94" s="250"/>
      <c r="S94" s="250"/>
      <c r="T94" s="250"/>
      <c r="U94" s="250"/>
      <c r="V94" s="250"/>
      <c r="W94" s="250"/>
      <c r="X94" s="250"/>
      <c r="Y94" s="250"/>
      <c r="Z94" s="250"/>
      <c r="AA94" s="250"/>
      <c r="AB94" s="242"/>
      <c r="AC94" s="242"/>
      <c r="AD94" s="242"/>
      <c r="AE94" s="195"/>
      <c r="AF94" s="195"/>
      <c r="AG94" s="195"/>
      <c r="AH94" s="195"/>
    </row>
    <row r="95" customFormat="false" ht="15" hidden="false" customHeight="true" outlineLevel="0" collapsed="false">
      <c r="A95" s="249"/>
      <c r="B95" s="251" t="s">
        <v>374</v>
      </c>
      <c r="C95" s="251"/>
      <c r="D95" s="251"/>
      <c r="E95" s="251"/>
      <c r="F95" s="251"/>
      <c r="G95" s="251"/>
      <c r="H95" s="251"/>
      <c r="I95" s="251"/>
      <c r="J95" s="194" t="n">
        <v>208</v>
      </c>
      <c r="K95" s="194"/>
      <c r="L95" s="195" t="n">
        <f aca="false">Vkladani_dat!G46</f>
        <v>0</v>
      </c>
      <c r="M95" s="195"/>
      <c r="N95" s="195"/>
      <c r="O95" s="195"/>
      <c r="P95" s="153"/>
      <c r="Q95" s="250" t="s">
        <v>375</v>
      </c>
      <c r="R95" s="250"/>
      <c r="S95" s="250"/>
      <c r="T95" s="250"/>
      <c r="U95" s="250"/>
      <c r="V95" s="250"/>
      <c r="W95" s="250"/>
      <c r="X95" s="250"/>
      <c r="Y95" s="250"/>
      <c r="Z95" s="250"/>
      <c r="AA95" s="250"/>
      <c r="AB95" s="242" t="n">
        <v>411</v>
      </c>
      <c r="AC95" s="242"/>
      <c r="AD95" s="242"/>
      <c r="AE95" s="195" t="n">
        <f aca="false">Vkladani_dat!G83</f>
        <v>0</v>
      </c>
      <c r="AF95" s="195"/>
      <c r="AG95" s="195"/>
      <c r="AH95" s="195"/>
    </row>
    <row r="96" customFormat="false" ht="21.75" hidden="false" customHeight="true" outlineLevel="0" collapsed="false">
      <c r="A96" s="252" t="s">
        <v>376</v>
      </c>
      <c r="B96" s="252"/>
      <c r="C96" s="252"/>
      <c r="D96" s="252"/>
      <c r="E96" s="252"/>
      <c r="F96" s="252"/>
      <c r="G96" s="252"/>
      <c r="H96" s="252"/>
      <c r="I96" s="252"/>
      <c r="J96" s="213" t="n">
        <v>209</v>
      </c>
      <c r="K96" s="213"/>
      <c r="L96" s="232" t="n">
        <f aca="false">Vkladani_dat!G47</f>
        <v>0</v>
      </c>
      <c r="M96" s="232"/>
      <c r="N96" s="232"/>
      <c r="O96" s="232"/>
      <c r="P96" s="153"/>
      <c r="Q96" s="253" t="s">
        <v>377</v>
      </c>
      <c r="R96" s="253"/>
      <c r="S96" s="253"/>
      <c r="T96" s="253"/>
      <c r="U96" s="253"/>
      <c r="V96" s="253"/>
      <c r="W96" s="253"/>
      <c r="X96" s="253"/>
      <c r="Y96" s="253"/>
      <c r="Z96" s="253"/>
      <c r="AA96" s="253"/>
      <c r="AB96" s="254" t="n">
        <v>412</v>
      </c>
      <c r="AC96" s="254"/>
      <c r="AD96" s="254"/>
      <c r="AE96" s="232" t="n">
        <f aca="false">Vkladani_dat!G84</f>
        <v>0</v>
      </c>
      <c r="AF96" s="232"/>
      <c r="AG96" s="232"/>
      <c r="AH96" s="232"/>
    </row>
    <row r="97" customFormat="false" ht="7.9" hidden="false" customHeight="true" outlineLevel="0" collapsed="false">
      <c r="A97" s="255"/>
      <c r="B97" s="255"/>
      <c r="C97" s="255"/>
      <c r="D97" s="255"/>
      <c r="E97" s="255"/>
      <c r="F97" s="255"/>
      <c r="G97" s="255"/>
      <c r="H97" s="255"/>
      <c r="I97" s="255"/>
      <c r="J97" s="255"/>
      <c r="K97" s="255"/>
      <c r="L97" s="255"/>
      <c r="M97" s="255"/>
      <c r="N97" s="255"/>
      <c r="O97" s="255"/>
      <c r="P97" s="153"/>
      <c r="Q97" s="256"/>
      <c r="R97" s="256"/>
      <c r="S97" s="256"/>
      <c r="T97" s="256"/>
      <c r="U97" s="256"/>
      <c r="V97" s="256"/>
      <c r="W97" s="256"/>
      <c r="X97" s="256"/>
      <c r="Y97" s="256"/>
      <c r="Z97" s="256"/>
      <c r="AA97" s="256"/>
      <c r="AB97" s="257"/>
      <c r="AC97" s="257"/>
      <c r="AD97" s="257"/>
      <c r="AE97" s="235"/>
      <c r="AF97" s="235"/>
      <c r="AG97" s="235"/>
      <c r="AH97" s="235"/>
    </row>
    <row r="98" customFormat="false" ht="8.25" hidden="false" customHeight="true" outlineLevel="0" collapsed="false">
      <c r="A98" s="258"/>
      <c r="B98" s="258"/>
      <c r="C98" s="258"/>
      <c r="D98" s="258"/>
      <c r="E98" s="258"/>
      <c r="F98" s="258"/>
      <c r="G98" s="258"/>
      <c r="H98" s="258"/>
      <c r="I98" s="258"/>
      <c r="J98" s="259"/>
      <c r="K98" s="259"/>
      <c r="L98" s="260"/>
      <c r="M98" s="260"/>
      <c r="N98" s="260"/>
      <c r="O98" s="260"/>
      <c r="P98" s="153"/>
      <c r="Q98" s="258"/>
      <c r="R98" s="258"/>
      <c r="S98" s="258"/>
      <c r="T98" s="258"/>
      <c r="U98" s="258"/>
      <c r="V98" s="258"/>
      <c r="W98" s="258"/>
      <c r="X98" s="258"/>
      <c r="Y98" s="258"/>
      <c r="Z98" s="258"/>
      <c r="AA98" s="258"/>
      <c r="AB98" s="261"/>
      <c r="AC98" s="261"/>
      <c r="AD98" s="261"/>
      <c r="AE98" s="260"/>
      <c r="AF98" s="260"/>
      <c r="AG98" s="260"/>
      <c r="AH98" s="260"/>
    </row>
    <row r="99" customFormat="false" ht="5.25" hidden="false" customHeight="true" outlineLevel="0" collapsed="false">
      <c r="A99" s="258"/>
      <c r="B99" s="258"/>
      <c r="C99" s="258"/>
      <c r="D99" s="258"/>
      <c r="E99" s="258"/>
      <c r="F99" s="258"/>
      <c r="G99" s="258"/>
      <c r="H99" s="258"/>
      <c r="I99" s="258"/>
      <c r="J99" s="259"/>
      <c r="K99" s="259"/>
      <c r="L99" s="260"/>
      <c r="M99" s="260"/>
      <c r="N99" s="260"/>
      <c r="O99" s="260"/>
      <c r="P99" s="153"/>
      <c r="Q99" s="258"/>
      <c r="R99" s="258"/>
      <c r="S99" s="258"/>
      <c r="T99" s="258"/>
      <c r="U99" s="258"/>
      <c r="V99" s="258"/>
      <c r="W99" s="258"/>
      <c r="X99" s="258"/>
      <c r="Y99" s="258"/>
      <c r="Z99" s="258"/>
      <c r="AA99" s="258"/>
      <c r="AB99" s="262"/>
      <c r="AC99" s="262"/>
      <c r="AD99" s="262"/>
      <c r="AE99" s="263"/>
      <c r="AF99" s="263"/>
      <c r="AG99" s="263"/>
      <c r="AH99" s="263"/>
    </row>
    <row r="100" customFormat="false" ht="3" hidden="true" customHeight="true" outlineLevel="0" collapsed="false">
      <c r="A100" s="264"/>
      <c r="B100" s="264"/>
      <c r="C100" s="264"/>
      <c r="D100" s="264"/>
      <c r="E100" s="264"/>
      <c r="F100" s="264"/>
      <c r="G100" s="264"/>
      <c r="H100" s="264"/>
      <c r="I100" s="264"/>
      <c r="J100" s="265"/>
      <c r="K100" s="265"/>
      <c r="L100" s="266"/>
      <c r="M100" s="266"/>
      <c r="N100" s="266"/>
      <c r="O100" s="266"/>
      <c r="P100" s="153"/>
      <c r="Q100" s="258"/>
      <c r="R100" s="258"/>
      <c r="S100" s="258"/>
      <c r="T100" s="258"/>
      <c r="U100" s="258"/>
      <c r="V100" s="258"/>
      <c r="W100" s="258"/>
      <c r="X100" s="258"/>
      <c r="Y100" s="258"/>
      <c r="Z100" s="258"/>
      <c r="AA100" s="258"/>
      <c r="AB100" s="262"/>
      <c r="AC100" s="262"/>
      <c r="AD100" s="262"/>
      <c r="AE100" s="263"/>
      <c r="AF100" s="263"/>
      <c r="AG100" s="263"/>
      <c r="AH100" s="263"/>
    </row>
    <row r="101" customFormat="false" ht="1.9" hidden="false" customHeight="true" outlineLevel="0" collapsed="false">
      <c r="A101" s="267"/>
      <c r="B101" s="267"/>
      <c r="C101" s="267"/>
      <c r="D101" s="267"/>
      <c r="E101" s="267"/>
      <c r="F101" s="267"/>
      <c r="G101" s="267"/>
      <c r="H101" s="268"/>
      <c r="I101" s="268"/>
      <c r="J101" s="268"/>
      <c r="K101" s="268"/>
      <c r="L101" s="268"/>
      <c r="M101" s="268"/>
      <c r="N101" s="268"/>
      <c r="O101" s="268"/>
      <c r="P101" s="153"/>
      <c r="Q101" s="269"/>
      <c r="R101" s="269"/>
      <c r="S101" s="269"/>
      <c r="T101" s="269"/>
      <c r="U101" s="269"/>
      <c r="V101" s="269"/>
      <c r="W101" s="269"/>
      <c r="X101" s="269"/>
      <c r="Y101" s="269"/>
      <c r="Z101" s="269"/>
      <c r="AA101" s="269"/>
      <c r="AB101" s="270"/>
      <c r="AC101" s="270"/>
      <c r="AD101" s="270"/>
      <c r="AE101" s="271"/>
      <c r="AF101" s="271"/>
      <c r="AG101" s="271"/>
      <c r="AH101" s="271"/>
    </row>
    <row r="102" customFormat="false" ht="9" hidden="false" customHeight="true" outlineLevel="0" collapsed="false">
      <c r="A102" s="272" t="s">
        <v>378</v>
      </c>
      <c r="B102" s="272"/>
      <c r="C102" s="272"/>
      <c r="D102" s="272"/>
      <c r="E102" s="272"/>
      <c r="F102" s="272"/>
      <c r="G102" s="272"/>
      <c r="H102" s="272"/>
      <c r="I102" s="272"/>
      <c r="J102" s="272"/>
      <c r="K102" s="272"/>
      <c r="L102" s="272"/>
      <c r="M102" s="272"/>
      <c r="N102" s="272"/>
      <c r="O102" s="272"/>
      <c r="P102" s="153"/>
      <c r="Q102" s="273" t="s">
        <v>379</v>
      </c>
      <c r="R102" s="273"/>
      <c r="S102" s="273"/>
      <c r="T102" s="273"/>
      <c r="U102" s="273"/>
      <c r="V102" s="273"/>
      <c r="W102" s="273"/>
      <c r="X102" s="273"/>
      <c r="Y102" s="273"/>
      <c r="Z102" s="273"/>
      <c r="AA102" s="273"/>
      <c r="AB102" s="273"/>
      <c r="AC102" s="273"/>
      <c r="AD102" s="273"/>
      <c r="AE102" s="273"/>
      <c r="AF102" s="273"/>
      <c r="AG102" s="273"/>
      <c r="AH102" s="273"/>
    </row>
    <row r="103" customFormat="false" ht="7.9" hidden="false" customHeight="true" outlineLevel="0" collapsed="false">
      <c r="A103" s="272" t="s">
        <v>380</v>
      </c>
      <c r="B103" s="272"/>
      <c r="C103" s="272"/>
      <c r="D103" s="272"/>
      <c r="E103" s="272"/>
      <c r="F103" s="272"/>
      <c r="G103" s="272"/>
      <c r="H103" s="272"/>
      <c r="I103" s="272"/>
      <c r="J103" s="272"/>
      <c r="K103" s="272"/>
      <c r="L103" s="272"/>
      <c r="M103" s="272"/>
      <c r="N103" s="272"/>
      <c r="O103" s="272"/>
      <c r="P103" s="153"/>
      <c r="Q103" s="274" t="s">
        <v>381</v>
      </c>
      <c r="R103" s="274"/>
      <c r="S103" s="274"/>
      <c r="T103" s="274"/>
      <c r="U103" s="274"/>
      <c r="V103" s="274"/>
      <c r="W103" s="274"/>
      <c r="X103" s="274"/>
      <c r="Y103" s="274"/>
      <c r="Z103" s="274"/>
      <c r="AA103" s="274"/>
      <c r="AB103" s="274"/>
      <c r="AC103" s="274"/>
      <c r="AD103" s="274"/>
      <c r="AE103" s="274"/>
      <c r="AF103" s="274"/>
      <c r="AG103" s="274"/>
      <c r="AH103" s="274"/>
    </row>
    <row r="104" customFormat="false" ht="11.25" hidden="false" customHeight="true" outlineLevel="0" collapsed="false">
      <c r="A104" s="275"/>
      <c r="B104" s="275"/>
      <c r="C104" s="275"/>
      <c r="D104" s="275"/>
      <c r="E104" s="275"/>
      <c r="F104" s="275"/>
      <c r="G104" s="275"/>
      <c r="H104" s="275"/>
      <c r="I104" s="275"/>
      <c r="J104" s="275"/>
      <c r="K104" s="275"/>
      <c r="L104" s="275"/>
      <c r="M104" s="275"/>
      <c r="N104" s="275"/>
      <c r="O104" s="275"/>
      <c r="P104" s="153"/>
      <c r="Q104" s="276"/>
      <c r="R104" s="276"/>
      <c r="S104" s="276"/>
      <c r="T104" s="276"/>
      <c r="U104" s="276"/>
      <c r="V104" s="276"/>
      <c r="W104" s="276"/>
      <c r="X104" s="276"/>
      <c r="Y104" s="276"/>
      <c r="Z104" s="276"/>
      <c r="AA104" s="276"/>
      <c r="AB104" s="276"/>
      <c r="AC104" s="276"/>
      <c r="AD104" s="276"/>
      <c r="AE104" s="276"/>
      <c r="AF104" s="276"/>
      <c r="AG104" s="276"/>
      <c r="AH104" s="276"/>
    </row>
    <row r="105" customFormat="false" ht="6.75" hidden="false" customHeight="true" outlineLevel="0" collapsed="false">
      <c r="A105" s="277"/>
      <c r="B105" s="277"/>
      <c r="C105" s="277"/>
      <c r="D105" s="277"/>
      <c r="E105" s="277"/>
      <c r="F105" s="275"/>
      <c r="G105" s="275"/>
      <c r="H105" s="275"/>
      <c r="I105" s="275"/>
      <c r="J105" s="275"/>
      <c r="K105" s="275"/>
      <c r="L105" s="275"/>
      <c r="M105" s="275"/>
      <c r="N105" s="275"/>
      <c r="O105" s="275"/>
      <c r="P105" s="153"/>
      <c r="Q105" s="278"/>
      <c r="R105" s="278"/>
      <c r="S105" s="278"/>
      <c r="T105" s="278"/>
      <c r="U105" s="278"/>
      <c r="V105" s="278"/>
      <c r="W105" s="278"/>
      <c r="X105" s="278"/>
      <c r="Y105" s="278"/>
      <c r="Z105" s="279"/>
      <c r="AA105" s="280"/>
      <c r="AB105" s="280"/>
      <c r="AC105" s="280"/>
      <c r="AD105" s="280"/>
      <c r="AE105" s="280"/>
      <c r="AF105" s="280"/>
      <c r="AG105" s="280"/>
      <c r="AH105" s="280"/>
    </row>
    <row r="106" customFormat="false" ht="1.5" hidden="true" customHeight="true" outlineLevel="0" collapsed="false">
      <c r="A106" s="281"/>
      <c r="B106" s="281"/>
      <c r="C106" s="281"/>
      <c r="D106" s="281"/>
      <c r="E106" s="281"/>
      <c r="F106" s="281"/>
      <c r="G106" s="281"/>
      <c r="H106" s="281"/>
      <c r="I106" s="281"/>
      <c r="J106" s="281"/>
      <c r="K106" s="281"/>
      <c r="L106" s="281"/>
      <c r="M106" s="281"/>
      <c r="N106" s="281"/>
      <c r="O106" s="282"/>
      <c r="P106" s="153"/>
    </row>
    <row r="107" customFormat="false" ht="0.75" hidden="true" customHeight="true" outlineLevel="0" collapsed="false">
      <c r="A107" s="281"/>
      <c r="B107" s="281"/>
      <c r="C107" s="281"/>
      <c r="D107" s="281"/>
      <c r="E107" s="281"/>
      <c r="F107" s="281"/>
      <c r="G107" s="281"/>
      <c r="H107" s="281"/>
      <c r="I107" s="281"/>
      <c r="J107" s="281"/>
      <c r="K107" s="281"/>
      <c r="L107" s="281"/>
      <c r="M107" s="281"/>
      <c r="N107" s="281"/>
      <c r="O107" s="282"/>
      <c r="P107" s="153"/>
      <c r="Q107" s="141"/>
      <c r="R107" s="141"/>
      <c r="S107" s="141"/>
      <c r="T107" s="141"/>
      <c r="U107" s="141"/>
      <c r="V107" s="141"/>
      <c r="W107" s="141"/>
      <c r="X107" s="141"/>
      <c r="Y107" s="141"/>
      <c r="Z107" s="141"/>
      <c r="AA107" s="141"/>
      <c r="AB107" s="141"/>
      <c r="AC107" s="141"/>
      <c r="AD107" s="141"/>
      <c r="AE107" s="141"/>
      <c r="AF107" s="141"/>
      <c r="AG107" s="141"/>
      <c r="AH107" s="141"/>
    </row>
    <row r="108" customFormat="false" ht="0.75" hidden="false" customHeight="true" outlineLevel="0" collapsed="false">
      <c r="A108" s="281"/>
      <c r="B108" s="281"/>
      <c r="C108" s="281"/>
      <c r="D108" s="281"/>
      <c r="E108" s="281"/>
      <c r="F108" s="281"/>
      <c r="G108" s="281"/>
      <c r="H108" s="281"/>
      <c r="I108" s="281"/>
      <c r="J108" s="281"/>
      <c r="K108" s="281"/>
      <c r="L108" s="281"/>
      <c r="M108" s="281"/>
      <c r="N108" s="281"/>
      <c r="O108" s="282"/>
      <c r="P108" s="153"/>
      <c r="Q108" s="283" t="s">
        <v>232</v>
      </c>
      <c r="R108" s="283"/>
      <c r="S108" s="283"/>
      <c r="T108" s="283"/>
      <c r="U108" s="283"/>
      <c r="V108" s="283"/>
      <c r="W108" s="283"/>
      <c r="X108" s="283"/>
      <c r="Y108" s="283"/>
      <c r="Z108" s="283"/>
      <c r="AA108" s="283"/>
      <c r="AB108" s="283"/>
      <c r="AC108" s="283"/>
      <c r="AD108" s="283"/>
      <c r="AE108" s="283"/>
      <c r="AF108" s="283"/>
      <c r="AG108" s="283"/>
      <c r="AH108" s="283"/>
    </row>
    <row r="109" customFormat="false" ht="11.45" hidden="false" customHeight="true" outlineLevel="0" collapsed="false">
      <c r="A109" s="284" t="s">
        <v>382</v>
      </c>
      <c r="B109" s="284"/>
      <c r="C109" s="284"/>
      <c r="D109" s="284"/>
      <c r="E109" s="284"/>
      <c r="F109" s="284"/>
      <c r="G109" s="284"/>
      <c r="H109" s="284"/>
      <c r="I109" s="284"/>
      <c r="J109" s="285" t="s">
        <v>322</v>
      </c>
      <c r="K109" s="285"/>
      <c r="L109" s="286" t="s">
        <v>40</v>
      </c>
      <c r="M109" s="286"/>
      <c r="N109" s="286"/>
      <c r="O109" s="286"/>
      <c r="P109" s="153"/>
      <c r="Q109" s="283"/>
      <c r="R109" s="283"/>
      <c r="S109" s="283"/>
      <c r="T109" s="283"/>
      <c r="U109" s="283"/>
      <c r="V109" s="283"/>
      <c r="W109" s="283"/>
      <c r="X109" s="283"/>
      <c r="Y109" s="283"/>
      <c r="Z109" s="283"/>
      <c r="AA109" s="283"/>
      <c r="AB109" s="283"/>
      <c r="AC109" s="283"/>
      <c r="AD109" s="283"/>
      <c r="AE109" s="283"/>
      <c r="AF109" s="283"/>
      <c r="AG109" s="283"/>
      <c r="AH109" s="283"/>
    </row>
    <row r="110" customFormat="false" ht="7.5" hidden="false" customHeight="true" outlineLevel="0" collapsed="false">
      <c r="A110" s="287" t="s">
        <v>43</v>
      </c>
      <c r="B110" s="287"/>
      <c r="C110" s="287"/>
      <c r="D110" s="287"/>
      <c r="E110" s="287"/>
      <c r="F110" s="287"/>
      <c r="G110" s="287"/>
      <c r="H110" s="287"/>
      <c r="I110" s="287"/>
      <c r="J110" s="288" t="n">
        <v>1</v>
      </c>
      <c r="K110" s="288"/>
      <c r="L110" s="167" t="n">
        <v>2</v>
      </c>
      <c r="M110" s="167"/>
      <c r="N110" s="167"/>
      <c r="O110" s="167"/>
      <c r="P110" s="153"/>
      <c r="Q110" s="289"/>
      <c r="R110" s="289"/>
      <c r="S110" s="289"/>
      <c r="T110" s="289"/>
      <c r="U110" s="289"/>
      <c r="V110" s="289"/>
      <c r="W110" s="289"/>
      <c r="X110" s="289"/>
      <c r="Y110" s="289"/>
      <c r="Z110" s="289"/>
      <c r="AA110" s="290" t="s">
        <v>322</v>
      </c>
      <c r="AB110" s="290"/>
      <c r="AC110" s="290"/>
      <c r="AD110" s="291" t="s">
        <v>383</v>
      </c>
      <c r="AE110" s="291"/>
      <c r="AF110" s="291"/>
      <c r="AG110" s="291"/>
      <c r="AH110" s="291"/>
    </row>
    <row r="111" customFormat="false" ht="6.75" hidden="false" customHeight="true" outlineLevel="0" collapsed="false">
      <c r="A111" s="193" t="s">
        <v>172</v>
      </c>
      <c r="B111" s="193"/>
      <c r="C111" s="193"/>
      <c r="D111" s="193"/>
      <c r="E111" s="193"/>
      <c r="F111" s="193"/>
      <c r="G111" s="193"/>
      <c r="H111" s="193"/>
      <c r="I111" s="193"/>
      <c r="J111" s="206" t="n">
        <v>413</v>
      </c>
      <c r="K111" s="206"/>
      <c r="L111" s="195" t="n">
        <f aca="false">Vkladani_dat!G85</f>
        <v>0</v>
      </c>
      <c r="M111" s="195"/>
      <c r="N111" s="195"/>
      <c r="O111" s="195"/>
      <c r="P111" s="153"/>
      <c r="Q111" s="287" t="s">
        <v>43</v>
      </c>
      <c r="R111" s="287"/>
      <c r="S111" s="287"/>
      <c r="T111" s="287"/>
      <c r="U111" s="287"/>
      <c r="V111" s="287"/>
      <c r="W111" s="287"/>
      <c r="X111" s="287"/>
      <c r="Y111" s="287"/>
      <c r="Z111" s="287"/>
      <c r="AA111" s="288" t="n">
        <v>1</v>
      </c>
      <c r="AB111" s="288"/>
      <c r="AC111" s="288"/>
      <c r="AD111" s="292" t="n">
        <v>2</v>
      </c>
      <c r="AE111" s="292"/>
      <c r="AF111" s="292"/>
      <c r="AG111" s="292"/>
      <c r="AH111" s="292"/>
    </row>
    <row r="112" customFormat="false" ht="5.25" hidden="false" customHeight="true" outlineLevel="0" collapsed="false">
      <c r="A112" s="193"/>
      <c r="B112" s="193"/>
      <c r="C112" s="193"/>
      <c r="D112" s="193"/>
      <c r="E112" s="193"/>
      <c r="F112" s="193"/>
      <c r="G112" s="193"/>
      <c r="H112" s="193"/>
      <c r="I112" s="193"/>
      <c r="J112" s="206"/>
      <c r="K112" s="206"/>
      <c r="L112" s="195"/>
      <c r="M112" s="195"/>
      <c r="N112" s="195"/>
      <c r="O112" s="195"/>
      <c r="P112" s="153"/>
      <c r="Q112" s="293" t="s">
        <v>384</v>
      </c>
      <c r="R112" s="293"/>
      <c r="S112" s="293"/>
      <c r="T112" s="293"/>
      <c r="U112" s="293"/>
      <c r="V112" s="293"/>
      <c r="W112" s="293"/>
      <c r="X112" s="293"/>
      <c r="Y112" s="293"/>
      <c r="Z112" s="293"/>
      <c r="AA112" s="194" t="n">
        <v>701</v>
      </c>
      <c r="AB112" s="194"/>
      <c r="AC112" s="194"/>
      <c r="AD112" s="195" t="n">
        <f aca="false">Vkladani_dat!G136</f>
        <v>0</v>
      </c>
      <c r="AE112" s="195"/>
      <c r="AF112" s="195"/>
      <c r="AG112" s="195"/>
      <c r="AH112" s="195"/>
    </row>
    <row r="113" customFormat="false" ht="6.75" hidden="false" customHeight="true" outlineLevel="0" collapsed="false">
      <c r="A113" s="193"/>
      <c r="B113" s="193"/>
      <c r="C113" s="193"/>
      <c r="D113" s="193"/>
      <c r="E113" s="193"/>
      <c r="F113" s="193"/>
      <c r="G113" s="193"/>
      <c r="H113" s="193"/>
      <c r="I113" s="193"/>
      <c r="J113" s="206"/>
      <c r="K113" s="206"/>
      <c r="L113" s="195"/>
      <c r="M113" s="195"/>
      <c r="N113" s="195"/>
      <c r="O113" s="195"/>
      <c r="P113" s="153"/>
      <c r="Q113" s="293"/>
      <c r="R113" s="293"/>
      <c r="S113" s="293"/>
      <c r="T113" s="293"/>
      <c r="U113" s="293"/>
      <c r="V113" s="293"/>
      <c r="W113" s="293"/>
      <c r="X113" s="293"/>
      <c r="Y113" s="293"/>
      <c r="Z113" s="293"/>
      <c r="AA113" s="194"/>
      <c r="AB113" s="194"/>
      <c r="AC113" s="194"/>
      <c r="AD113" s="195"/>
      <c r="AE113" s="195"/>
      <c r="AF113" s="195"/>
      <c r="AG113" s="195"/>
      <c r="AH113" s="195"/>
    </row>
    <row r="114" customFormat="false" ht="6.75" hidden="false" customHeight="true" outlineLevel="0" collapsed="false">
      <c r="A114" s="193" t="s">
        <v>385</v>
      </c>
      <c r="B114" s="193"/>
      <c r="C114" s="193"/>
      <c r="D114" s="193"/>
      <c r="E114" s="193"/>
      <c r="F114" s="193"/>
      <c r="G114" s="193"/>
      <c r="H114" s="193"/>
      <c r="I114" s="193"/>
      <c r="J114" s="206" t="n">
        <v>414</v>
      </c>
      <c r="K114" s="206"/>
      <c r="L114" s="229" t="n">
        <f aca="false">Vkladani_dat!G86</f>
        <v>0</v>
      </c>
      <c r="M114" s="229"/>
      <c r="N114" s="229"/>
      <c r="O114" s="229"/>
      <c r="P114" s="153"/>
      <c r="Q114" s="293"/>
      <c r="R114" s="293"/>
      <c r="S114" s="293"/>
      <c r="T114" s="293"/>
      <c r="U114" s="293"/>
      <c r="V114" s="293"/>
      <c r="W114" s="293"/>
      <c r="X114" s="293"/>
      <c r="Y114" s="293"/>
      <c r="Z114" s="293"/>
      <c r="AA114" s="194"/>
      <c r="AB114" s="194"/>
      <c r="AC114" s="194"/>
      <c r="AD114" s="195"/>
      <c r="AE114" s="195"/>
      <c r="AF114" s="195"/>
      <c r="AG114" s="195"/>
      <c r="AH114" s="195"/>
    </row>
    <row r="115" customFormat="false" ht="3" hidden="false" customHeight="true" outlineLevel="0" collapsed="false">
      <c r="A115" s="193"/>
      <c r="B115" s="193"/>
      <c r="C115" s="193"/>
      <c r="D115" s="193"/>
      <c r="E115" s="193"/>
      <c r="F115" s="193"/>
      <c r="G115" s="193"/>
      <c r="H115" s="193"/>
      <c r="I115" s="193"/>
      <c r="J115" s="206"/>
      <c r="K115" s="206"/>
      <c r="L115" s="229"/>
      <c r="M115" s="229"/>
      <c r="N115" s="229"/>
      <c r="O115" s="229"/>
      <c r="P115" s="153"/>
      <c r="Q115" s="293" t="s">
        <v>386</v>
      </c>
      <c r="R115" s="293"/>
      <c r="S115" s="293"/>
      <c r="T115" s="293"/>
      <c r="U115" s="293"/>
      <c r="V115" s="293"/>
      <c r="W115" s="293"/>
      <c r="X115" s="293"/>
      <c r="Y115" s="293"/>
      <c r="Z115" s="293"/>
      <c r="AA115" s="294" t="n">
        <v>702</v>
      </c>
      <c r="AB115" s="294"/>
      <c r="AC115" s="294"/>
      <c r="AD115" s="195" t="n">
        <f aca="false">Vkladani_dat!G137</f>
        <v>0</v>
      </c>
      <c r="AE115" s="195"/>
      <c r="AF115" s="195"/>
      <c r="AG115" s="195"/>
      <c r="AH115" s="195"/>
    </row>
    <row r="116" customFormat="false" ht="4.5" hidden="false" customHeight="true" outlineLevel="0" collapsed="false">
      <c r="A116" s="193"/>
      <c r="B116" s="193"/>
      <c r="C116" s="193"/>
      <c r="D116" s="193"/>
      <c r="E116" s="193"/>
      <c r="F116" s="193"/>
      <c r="G116" s="193"/>
      <c r="H116" s="193"/>
      <c r="I116" s="193"/>
      <c r="J116" s="206"/>
      <c r="K116" s="206"/>
      <c r="L116" s="229"/>
      <c r="M116" s="229"/>
      <c r="N116" s="229"/>
      <c r="O116" s="229"/>
      <c r="P116" s="153"/>
      <c r="Q116" s="293"/>
      <c r="R116" s="293"/>
      <c r="S116" s="293"/>
      <c r="T116" s="293"/>
      <c r="U116" s="293"/>
      <c r="V116" s="293"/>
      <c r="W116" s="293"/>
      <c r="X116" s="293"/>
      <c r="Y116" s="293"/>
      <c r="Z116" s="293"/>
      <c r="AA116" s="294"/>
      <c r="AB116" s="294"/>
      <c r="AC116" s="294"/>
      <c r="AD116" s="195"/>
      <c r="AE116" s="195"/>
      <c r="AF116" s="195"/>
      <c r="AG116" s="195"/>
      <c r="AH116" s="195"/>
    </row>
    <row r="117" customFormat="false" ht="6" hidden="false" customHeight="true" outlineLevel="0" collapsed="false">
      <c r="A117" s="293" t="s">
        <v>174</v>
      </c>
      <c r="B117" s="293"/>
      <c r="C117" s="293"/>
      <c r="D117" s="293"/>
      <c r="E117" s="293"/>
      <c r="F117" s="293"/>
      <c r="G117" s="293"/>
      <c r="H117" s="293"/>
      <c r="I117" s="293"/>
      <c r="J117" s="295" t="n">
        <v>415</v>
      </c>
      <c r="K117" s="295"/>
      <c r="L117" s="195" t="n">
        <f aca="false">Vkladani_dat!G87</f>
        <v>0</v>
      </c>
      <c r="M117" s="195"/>
      <c r="N117" s="195"/>
      <c r="O117" s="195"/>
      <c r="P117" s="153"/>
      <c r="Q117" s="293"/>
      <c r="R117" s="293"/>
      <c r="S117" s="293"/>
      <c r="T117" s="293"/>
      <c r="U117" s="293"/>
      <c r="V117" s="293"/>
      <c r="W117" s="293"/>
      <c r="X117" s="293"/>
      <c r="Y117" s="293"/>
      <c r="Z117" s="293"/>
      <c r="AA117" s="294"/>
      <c r="AB117" s="294"/>
      <c r="AC117" s="294"/>
      <c r="AD117" s="195"/>
      <c r="AE117" s="195"/>
      <c r="AF117" s="195"/>
      <c r="AG117" s="195"/>
      <c r="AH117" s="195"/>
    </row>
    <row r="118" customFormat="false" ht="6.75" hidden="false" customHeight="true" outlineLevel="0" collapsed="false">
      <c r="A118" s="293"/>
      <c r="B118" s="293"/>
      <c r="C118" s="293"/>
      <c r="D118" s="293"/>
      <c r="E118" s="293"/>
      <c r="F118" s="293"/>
      <c r="G118" s="293"/>
      <c r="H118" s="293"/>
      <c r="I118" s="293"/>
      <c r="J118" s="295"/>
      <c r="K118" s="295"/>
      <c r="L118" s="195"/>
      <c r="M118" s="195"/>
      <c r="N118" s="195"/>
      <c r="O118" s="195"/>
      <c r="P118" s="153"/>
      <c r="Q118" s="293" t="s">
        <v>236</v>
      </c>
      <c r="R118" s="293"/>
      <c r="S118" s="293"/>
      <c r="T118" s="293"/>
      <c r="U118" s="293"/>
      <c r="V118" s="293"/>
      <c r="W118" s="293"/>
      <c r="X118" s="293"/>
      <c r="Y118" s="293"/>
      <c r="Z118" s="293"/>
      <c r="AA118" s="194" t="n">
        <v>703</v>
      </c>
      <c r="AB118" s="194"/>
      <c r="AC118" s="194"/>
      <c r="AD118" s="195" t="n">
        <f aca="false">Vkladani_dat!G138</f>
        <v>0</v>
      </c>
      <c r="AE118" s="195"/>
      <c r="AF118" s="195"/>
      <c r="AG118" s="195"/>
      <c r="AH118" s="195"/>
    </row>
    <row r="119" customFormat="false" ht="3" hidden="false" customHeight="true" outlineLevel="0" collapsed="false">
      <c r="A119" s="293"/>
      <c r="B119" s="293"/>
      <c r="C119" s="293"/>
      <c r="D119" s="293"/>
      <c r="E119" s="293"/>
      <c r="F119" s="293"/>
      <c r="G119" s="293"/>
      <c r="H119" s="293"/>
      <c r="I119" s="293"/>
      <c r="J119" s="295"/>
      <c r="K119" s="295"/>
      <c r="L119" s="195"/>
      <c r="M119" s="195"/>
      <c r="N119" s="195"/>
      <c r="O119" s="195"/>
      <c r="P119" s="153"/>
      <c r="Q119" s="293"/>
      <c r="R119" s="293"/>
      <c r="S119" s="293"/>
      <c r="T119" s="293"/>
      <c r="U119" s="293"/>
      <c r="V119" s="293"/>
      <c r="W119" s="293"/>
      <c r="X119" s="293"/>
      <c r="Y119" s="293"/>
      <c r="Z119" s="293"/>
      <c r="AA119" s="194"/>
      <c r="AB119" s="194"/>
      <c r="AC119" s="194"/>
      <c r="AD119" s="195"/>
      <c r="AE119" s="195"/>
      <c r="AF119" s="195"/>
      <c r="AG119" s="195"/>
      <c r="AH119" s="195"/>
    </row>
    <row r="120" customFormat="false" ht="5.25" hidden="false" customHeight="true" outlineLevel="0" collapsed="false">
      <c r="A120" s="293"/>
      <c r="B120" s="293"/>
      <c r="C120" s="293"/>
      <c r="D120" s="293"/>
      <c r="E120" s="293"/>
      <c r="F120" s="293"/>
      <c r="G120" s="293"/>
      <c r="H120" s="293"/>
      <c r="I120" s="293"/>
      <c r="J120" s="295"/>
      <c r="K120" s="295"/>
      <c r="L120" s="195"/>
      <c r="M120" s="195"/>
      <c r="N120" s="195"/>
      <c r="O120" s="195"/>
      <c r="P120" s="153"/>
      <c r="Q120" s="293"/>
      <c r="R120" s="293"/>
      <c r="S120" s="293"/>
      <c r="T120" s="293"/>
      <c r="U120" s="293"/>
      <c r="V120" s="293"/>
      <c r="W120" s="293"/>
      <c r="X120" s="293"/>
      <c r="Y120" s="293"/>
      <c r="Z120" s="293"/>
      <c r="AA120" s="194"/>
      <c r="AB120" s="194"/>
      <c r="AC120" s="194"/>
      <c r="AD120" s="195"/>
      <c r="AE120" s="195"/>
      <c r="AF120" s="195"/>
      <c r="AG120" s="195"/>
      <c r="AH120" s="195"/>
    </row>
    <row r="121" customFormat="false" ht="7.5" hidden="false" customHeight="true" outlineLevel="0" collapsed="false">
      <c r="A121" s="207" t="s">
        <v>385</v>
      </c>
      <c r="B121" s="207"/>
      <c r="C121" s="207"/>
      <c r="D121" s="207"/>
      <c r="E121" s="207"/>
      <c r="F121" s="207"/>
      <c r="G121" s="207"/>
      <c r="H121" s="207"/>
      <c r="I121" s="207"/>
      <c r="J121" s="206" t="n">
        <v>416</v>
      </c>
      <c r="K121" s="206"/>
      <c r="L121" s="195" t="n">
        <f aca="false">Vkladani_dat!G88</f>
        <v>0</v>
      </c>
      <c r="M121" s="195"/>
      <c r="N121" s="195"/>
      <c r="O121" s="195"/>
      <c r="P121" s="153"/>
      <c r="Q121" s="293"/>
      <c r="R121" s="293"/>
      <c r="S121" s="293"/>
      <c r="T121" s="293"/>
      <c r="U121" s="293"/>
      <c r="V121" s="293"/>
      <c r="W121" s="293"/>
      <c r="X121" s="293"/>
      <c r="Y121" s="293"/>
      <c r="Z121" s="293"/>
      <c r="AA121" s="194"/>
      <c r="AB121" s="194"/>
      <c r="AC121" s="194"/>
      <c r="AD121" s="195"/>
      <c r="AE121" s="195"/>
      <c r="AF121" s="195"/>
      <c r="AG121" s="195"/>
      <c r="AH121" s="195"/>
    </row>
    <row r="122" customFormat="false" ht="6" hidden="false" customHeight="true" outlineLevel="0" collapsed="false">
      <c r="A122" s="207"/>
      <c r="B122" s="207"/>
      <c r="C122" s="207"/>
      <c r="D122" s="207"/>
      <c r="E122" s="207"/>
      <c r="F122" s="207"/>
      <c r="G122" s="207"/>
      <c r="H122" s="207"/>
      <c r="I122" s="207"/>
      <c r="J122" s="206"/>
      <c r="K122" s="206"/>
      <c r="L122" s="195"/>
      <c r="M122" s="195"/>
      <c r="N122" s="195"/>
      <c r="O122" s="195"/>
      <c r="P122" s="153"/>
      <c r="Q122" s="293" t="s">
        <v>238</v>
      </c>
      <c r="R122" s="293"/>
      <c r="S122" s="293"/>
      <c r="T122" s="293"/>
      <c r="U122" s="293"/>
      <c r="V122" s="293"/>
      <c r="W122" s="293"/>
      <c r="X122" s="293"/>
      <c r="Y122" s="293"/>
      <c r="Z122" s="293"/>
      <c r="AA122" s="194" t="n">
        <v>704</v>
      </c>
      <c r="AB122" s="194"/>
      <c r="AC122" s="194"/>
      <c r="AD122" s="195" t="n">
        <f aca="false">Vkladani_dat!G139</f>
        <v>0</v>
      </c>
      <c r="AE122" s="195"/>
      <c r="AF122" s="195"/>
      <c r="AG122" s="195"/>
      <c r="AH122" s="195"/>
    </row>
    <row r="123" customFormat="false" ht="6" hidden="false" customHeight="true" outlineLevel="0" collapsed="false">
      <c r="A123" s="193" t="s">
        <v>175</v>
      </c>
      <c r="B123" s="193"/>
      <c r="C123" s="193"/>
      <c r="D123" s="193"/>
      <c r="E123" s="193"/>
      <c r="F123" s="193"/>
      <c r="G123" s="193"/>
      <c r="H123" s="193"/>
      <c r="I123" s="193"/>
      <c r="J123" s="296" t="n">
        <v>417</v>
      </c>
      <c r="K123" s="296"/>
      <c r="L123" s="229" t="n">
        <f aca="false">Vkladani_dat!G89</f>
        <v>0</v>
      </c>
      <c r="M123" s="229"/>
      <c r="N123" s="229"/>
      <c r="O123" s="229"/>
      <c r="P123" s="153"/>
      <c r="Q123" s="293"/>
      <c r="R123" s="293"/>
      <c r="S123" s="293"/>
      <c r="T123" s="293"/>
      <c r="U123" s="293"/>
      <c r="V123" s="293"/>
      <c r="W123" s="293"/>
      <c r="X123" s="293"/>
      <c r="Y123" s="293"/>
      <c r="Z123" s="293"/>
      <c r="AA123" s="194"/>
      <c r="AB123" s="194"/>
      <c r="AC123" s="194"/>
      <c r="AD123" s="195"/>
      <c r="AE123" s="195"/>
      <c r="AF123" s="195"/>
      <c r="AG123" s="195"/>
      <c r="AH123" s="195"/>
    </row>
    <row r="124" customFormat="false" ht="14.25" hidden="false" customHeight="true" outlineLevel="0" collapsed="false">
      <c r="A124" s="193"/>
      <c r="B124" s="193"/>
      <c r="C124" s="193"/>
      <c r="D124" s="193"/>
      <c r="E124" s="193"/>
      <c r="F124" s="193"/>
      <c r="G124" s="193"/>
      <c r="H124" s="193"/>
      <c r="I124" s="193"/>
      <c r="J124" s="296"/>
      <c r="K124" s="296"/>
      <c r="L124" s="229"/>
      <c r="M124" s="229"/>
      <c r="N124" s="229"/>
      <c r="O124" s="229"/>
      <c r="P124" s="153"/>
      <c r="Q124" s="293"/>
      <c r="R124" s="293"/>
      <c r="S124" s="293"/>
      <c r="T124" s="293"/>
      <c r="U124" s="293"/>
      <c r="V124" s="293"/>
      <c r="W124" s="293"/>
      <c r="X124" s="293"/>
      <c r="Y124" s="293"/>
      <c r="Z124" s="293"/>
      <c r="AA124" s="194"/>
      <c r="AB124" s="194"/>
      <c r="AC124" s="194"/>
      <c r="AD124" s="195"/>
      <c r="AE124" s="195"/>
      <c r="AF124" s="195"/>
      <c r="AG124" s="195"/>
      <c r="AH124" s="195"/>
    </row>
    <row r="125" customFormat="false" ht="6.75" hidden="false" customHeight="true" outlineLevel="0" collapsed="false">
      <c r="A125" s="207" t="s">
        <v>387</v>
      </c>
      <c r="B125" s="207"/>
      <c r="C125" s="207"/>
      <c r="D125" s="207"/>
      <c r="E125" s="207"/>
      <c r="F125" s="207"/>
      <c r="G125" s="207"/>
      <c r="H125" s="207"/>
      <c r="I125" s="207"/>
      <c r="J125" s="206" t="n">
        <v>418</v>
      </c>
      <c r="K125" s="206"/>
      <c r="L125" s="195" t="n">
        <f aca="false">Vkladani_dat!G90</f>
        <v>0</v>
      </c>
      <c r="M125" s="195"/>
      <c r="N125" s="195"/>
      <c r="O125" s="195"/>
      <c r="P125" s="153"/>
      <c r="Q125" s="293" t="s">
        <v>240</v>
      </c>
      <c r="R125" s="293"/>
      <c r="S125" s="293"/>
      <c r="T125" s="293"/>
      <c r="U125" s="293"/>
      <c r="V125" s="293"/>
      <c r="W125" s="293"/>
      <c r="X125" s="293"/>
      <c r="Y125" s="293"/>
      <c r="Z125" s="293"/>
      <c r="AA125" s="194" t="n">
        <v>705</v>
      </c>
      <c r="AB125" s="194"/>
      <c r="AC125" s="194"/>
      <c r="AD125" s="195" t="n">
        <f aca="false">Vkladani_dat!G140</f>
        <v>0</v>
      </c>
      <c r="AE125" s="195"/>
      <c r="AF125" s="195"/>
      <c r="AG125" s="195"/>
      <c r="AH125" s="195"/>
    </row>
    <row r="126" customFormat="false" ht="6.75" hidden="false" customHeight="true" outlineLevel="0" collapsed="false">
      <c r="A126" s="207"/>
      <c r="B126" s="207"/>
      <c r="C126" s="207"/>
      <c r="D126" s="207"/>
      <c r="E126" s="207"/>
      <c r="F126" s="207"/>
      <c r="G126" s="207"/>
      <c r="H126" s="207"/>
      <c r="I126" s="207"/>
      <c r="J126" s="206"/>
      <c r="K126" s="206"/>
      <c r="L126" s="195"/>
      <c r="M126" s="195"/>
      <c r="N126" s="195"/>
      <c r="O126" s="195"/>
      <c r="P126" s="153"/>
      <c r="Q126" s="293"/>
      <c r="R126" s="293"/>
      <c r="S126" s="293"/>
      <c r="T126" s="293"/>
      <c r="U126" s="293"/>
      <c r="V126" s="293"/>
      <c r="W126" s="293"/>
      <c r="X126" s="293"/>
      <c r="Y126" s="293"/>
      <c r="Z126" s="293"/>
      <c r="AA126" s="194"/>
      <c r="AB126" s="194"/>
      <c r="AC126" s="194"/>
      <c r="AD126" s="195"/>
      <c r="AE126" s="195"/>
      <c r="AF126" s="195"/>
      <c r="AG126" s="195"/>
      <c r="AH126" s="195"/>
    </row>
    <row r="127" customFormat="false" ht="4.5" hidden="false" customHeight="true" outlineLevel="0" collapsed="false">
      <c r="A127" s="297" t="s">
        <v>388</v>
      </c>
      <c r="B127" s="297"/>
      <c r="C127" s="297"/>
      <c r="D127" s="297"/>
      <c r="E127" s="297"/>
      <c r="F127" s="297"/>
      <c r="G127" s="297"/>
      <c r="H127" s="297"/>
      <c r="I127" s="297"/>
      <c r="J127" s="206" t="n">
        <v>419</v>
      </c>
      <c r="K127" s="206"/>
      <c r="L127" s="229" t="n">
        <f aca="false">Vkladani_dat!G91</f>
        <v>0</v>
      </c>
      <c r="M127" s="229"/>
      <c r="N127" s="229"/>
      <c r="O127" s="229"/>
      <c r="P127" s="153"/>
      <c r="Q127" s="293"/>
      <c r="R127" s="293"/>
      <c r="S127" s="293"/>
      <c r="T127" s="293"/>
      <c r="U127" s="293"/>
      <c r="V127" s="293"/>
      <c r="W127" s="293"/>
      <c r="X127" s="293"/>
      <c r="Y127" s="293"/>
      <c r="Z127" s="293"/>
      <c r="AA127" s="194"/>
      <c r="AB127" s="194"/>
      <c r="AC127" s="194"/>
      <c r="AD127" s="195"/>
      <c r="AE127" s="195"/>
      <c r="AF127" s="195"/>
      <c r="AG127" s="195"/>
      <c r="AH127" s="195"/>
    </row>
    <row r="128" customFormat="false" ht="9" hidden="false" customHeight="true" outlineLevel="0" collapsed="false">
      <c r="A128" s="297"/>
      <c r="B128" s="297"/>
      <c r="C128" s="297"/>
      <c r="D128" s="297"/>
      <c r="E128" s="297"/>
      <c r="F128" s="297"/>
      <c r="G128" s="297"/>
      <c r="H128" s="297"/>
      <c r="I128" s="297"/>
      <c r="J128" s="206"/>
      <c r="K128" s="206"/>
      <c r="L128" s="229"/>
      <c r="M128" s="229"/>
      <c r="N128" s="229"/>
      <c r="O128" s="229"/>
      <c r="P128" s="153"/>
      <c r="Q128" s="293" t="s">
        <v>241</v>
      </c>
      <c r="R128" s="293"/>
      <c r="S128" s="293"/>
      <c r="T128" s="293"/>
      <c r="U128" s="293"/>
      <c r="V128" s="293"/>
      <c r="W128" s="293"/>
      <c r="X128" s="293"/>
      <c r="Y128" s="293"/>
      <c r="Z128" s="293"/>
      <c r="AA128" s="194" t="n">
        <v>706</v>
      </c>
      <c r="AB128" s="194"/>
      <c r="AC128" s="194"/>
      <c r="AD128" s="195" t="n">
        <f aca="false">Vkladani_dat!G141</f>
        <v>0</v>
      </c>
      <c r="AE128" s="195"/>
      <c r="AF128" s="195"/>
      <c r="AG128" s="195"/>
      <c r="AH128" s="195"/>
    </row>
    <row r="129" customFormat="false" ht="3" hidden="false" customHeight="true" outlineLevel="0" collapsed="false">
      <c r="A129" s="297"/>
      <c r="B129" s="297"/>
      <c r="C129" s="297"/>
      <c r="D129" s="297"/>
      <c r="E129" s="297"/>
      <c r="F129" s="297"/>
      <c r="G129" s="297"/>
      <c r="H129" s="297"/>
      <c r="I129" s="297"/>
      <c r="J129" s="206"/>
      <c r="K129" s="206"/>
      <c r="L129" s="229"/>
      <c r="M129" s="229"/>
      <c r="N129" s="229"/>
      <c r="O129" s="229"/>
      <c r="P129" s="153"/>
      <c r="Q129" s="293"/>
      <c r="R129" s="293"/>
      <c r="S129" s="293"/>
      <c r="T129" s="293"/>
      <c r="U129" s="293"/>
      <c r="V129" s="293"/>
      <c r="W129" s="293"/>
      <c r="X129" s="293"/>
      <c r="Y129" s="293"/>
      <c r="Z129" s="293"/>
      <c r="AA129" s="194"/>
      <c r="AB129" s="194"/>
      <c r="AC129" s="194"/>
      <c r="AD129" s="195"/>
      <c r="AE129" s="195"/>
      <c r="AF129" s="195"/>
      <c r="AG129" s="195"/>
      <c r="AH129" s="195"/>
    </row>
    <row r="130" customFormat="false" ht="6.75" hidden="false" customHeight="true" outlineLevel="0" collapsed="false">
      <c r="A130" s="298" t="s">
        <v>389</v>
      </c>
      <c r="B130" s="298"/>
      <c r="C130" s="298"/>
      <c r="D130" s="298"/>
      <c r="E130" s="298"/>
      <c r="F130" s="298"/>
      <c r="G130" s="298"/>
      <c r="H130" s="298"/>
      <c r="I130" s="298"/>
      <c r="J130" s="206" t="n">
        <v>420</v>
      </c>
      <c r="K130" s="206"/>
      <c r="L130" s="299" t="n">
        <f aca="false">Vkladani_dat!G92</f>
        <v>0</v>
      </c>
      <c r="M130" s="299"/>
      <c r="N130" s="299"/>
      <c r="O130" s="299"/>
      <c r="P130" s="153"/>
      <c r="Q130" s="293"/>
      <c r="R130" s="293"/>
      <c r="S130" s="293"/>
      <c r="T130" s="293"/>
      <c r="U130" s="293"/>
      <c r="V130" s="293"/>
      <c r="W130" s="293"/>
      <c r="X130" s="293"/>
      <c r="Y130" s="293"/>
      <c r="Z130" s="293"/>
      <c r="AA130" s="194"/>
      <c r="AB130" s="194"/>
      <c r="AC130" s="194"/>
      <c r="AD130" s="195"/>
      <c r="AE130" s="195"/>
      <c r="AF130" s="195"/>
      <c r="AG130" s="195"/>
      <c r="AH130" s="195"/>
    </row>
    <row r="131" customFormat="false" ht="6" hidden="false" customHeight="true" outlineLevel="0" collapsed="false">
      <c r="A131" s="300"/>
      <c r="B131" s="301"/>
      <c r="C131" s="301"/>
      <c r="D131" s="301"/>
      <c r="E131" s="301"/>
      <c r="F131" s="301"/>
      <c r="G131" s="301"/>
      <c r="H131" s="301"/>
      <c r="I131" s="302"/>
      <c r="J131" s="206"/>
      <c r="K131" s="206"/>
      <c r="L131" s="299"/>
      <c r="M131" s="299"/>
      <c r="N131" s="299"/>
      <c r="O131" s="299"/>
      <c r="P131" s="153"/>
      <c r="Q131" s="226" t="s">
        <v>242</v>
      </c>
      <c r="R131" s="226"/>
      <c r="S131" s="226"/>
      <c r="T131" s="226"/>
      <c r="U131" s="226"/>
      <c r="V131" s="226"/>
      <c r="W131" s="226"/>
      <c r="X131" s="226"/>
      <c r="Y131" s="226"/>
      <c r="Z131" s="226"/>
      <c r="AA131" s="194" t="n">
        <v>707</v>
      </c>
      <c r="AB131" s="194"/>
      <c r="AC131" s="194"/>
      <c r="AD131" s="195" t="n">
        <f aca="false">Vkladani_dat!G142</f>
        <v>0</v>
      </c>
      <c r="AE131" s="195"/>
      <c r="AF131" s="195"/>
      <c r="AG131" s="195"/>
      <c r="AH131" s="195"/>
    </row>
    <row r="132" customFormat="false" ht="3.75" hidden="false" customHeight="true" outlineLevel="0" collapsed="false">
      <c r="A132" s="207" t="s">
        <v>182</v>
      </c>
      <c r="B132" s="207"/>
      <c r="C132" s="207"/>
      <c r="D132" s="207"/>
      <c r="E132" s="207"/>
      <c r="F132" s="207"/>
      <c r="G132" s="207"/>
      <c r="H132" s="207"/>
      <c r="I132" s="207"/>
      <c r="J132" s="194" t="n">
        <v>421</v>
      </c>
      <c r="K132" s="194"/>
      <c r="L132" s="303" t="str">
        <f aca="false">IF(Vkladani_dat!G93=1,"ý","o")</f>
        <v>o</v>
      </c>
      <c r="M132" s="304" t="s">
        <v>390</v>
      </c>
      <c r="N132" s="303" t="str">
        <f aca="false">IF(Vkladani_dat!G93=0,"ý","o")</f>
        <v>ý</v>
      </c>
      <c r="O132" s="305" t="s">
        <v>391</v>
      </c>
      <c r="P132" s="153"/>
      <c r="Q132" s="226"/>
      <c r="R132" s="226"/>
      <c r="S132" s="226"/>
      <c r="T132" s="226"/>
      <c r="U132" s="226"/>
      <c r="V132" s="226"/>
      <c r="W132" s="226"/>
      <c r="X132" s="226"/>
      <c r="Y132" s="226"/>
      <c r="Z132" s="226"/>
      <c r="AA132" s="194"/>
      <c r="AB132" s="194"/>
      <c r="AC132" s="194"/>
      <c r="AD132" s="195"/>
      <c r="AE132" s="195"/>
      <c r="AF132" s="195"/>
      <c r="AG132" s="195"/>
      <c r="AH132" s="195"/>
    </row>
    <row r="133" customFormat="false" ht="9.75" hidden="false" customHeight="true" outlineLevel="0" collapsed="false">
      <c r="A133" s="207"/>
      <c r="B133" s="207"/>
      <c r="C133" s="207"/>
      <c r="D133" s="207"/>
      <c r="E133" s="207"/>
      <c r="F133" s="207"/>
      <c r="G133" s="207"/>
      <c r="H133" s="207"/>
      <c r="I133" s="207"/>
      <c r="J133" s="194"/>
      <c r="K133" s="194"/>
      <c r="L133" s="303"/>
      <c r="M133" s="304"/>
      <c r="N133" s="303"/>
      <c r="O133" s="305"/>
      <c r="P133" s="153"/>
      <c r="Q133" s="226"/>
      <c r="R133" s="226"/>
      <c r="S133" s="226"/>
      <c r="T133" s="226"/>
      <c r="U133" s="226"/>
      <c r="V133" s="226"/>
      <c r="W133" s="226"/>
      <c r="X133" s="226"/>
      <c r="Y133" s="226"/>
      <c r="Z133" s="226"/>
      <c r="AA133" s="194"/>
      <c r="AB133" s="194"/>
      <c r="AC133" s="194"/>
      <c r="AD133" s="195"/>
      <c r="AE133" s="195"/>
      <c r="AF133" s="195"/>
      <c r="AG133" s="195"/>
      <c r="AH133" s="195"/>
    </row>
    <row r="134" customFormat="false" ht="9.75" hidden="false" customHeight="true" outlineLevel="0" collapsed="false">
      <c r="A134" s="306" t="s">
        <v>184</v>
      </c>
      <c r="B134" s="306"/>
      <c r="C134" s="306"/>
      <c r="D134" s="306"/>
      <c r="E134" s="306"/>
      <c r="F134" s="306"/>
      <c r="G134" s="306"/>
      <c r="H134" s="306"/>
      <c r="I134" s="306"/>
      <c r="J134" s="206" t="n">
        <v>422</v>
      </c>
      <c r="K134" s="206"/>
      <c r="L134" s="307" t="str">
        <f aca="false">IF(Vkladani_dat!G94=1,"ý","o")</f>
        <v>o</v>
      </c>
      <c r="M134" s="308" t="s">
        <v>390</v>
      </c>
      <c r="N134" s="309" t="str">
        <f aca="false">IF(Vkladani_dat!G94=0,"ý","o")</f>
        <v>ý</v>
      </c>
      <c r="O134" s="310" t="s">
        <v>391</v>
      </c>
      <c r="P134" s="153"/>
      <c r="Q134" s="193" t="s">
        <v>243</v>
      </c>
      <c r="R134" s="193"/>
      <c r="S134" s="193"/>
      <c r="T134" s="193"/>
      <c r="U134" s="193"/>
      <c r="V134" s="193"/>
      <c r="W134" s="193"/>
      <c r="X134" s="193"/>
      <c r="Y134" s="193"/>
      <c r="Z134" s="193"/>
      <c r="AA134" s="194" t="n">
        <v>708</v>
      </c>
      <c r="AB134" s="194"/>
      <c r="AC134" s="194"/>
      <c r="AD134" s="195" t="n">
        <f aca="false">Vkladani_dat!G143</f>
        <v>0</v>
      </c>
      <c r="AE134" s="195"/>
      <c r="AF134" s="195"/>
      <c r="AG134" s="195"/>
      <c r="AH134" s="195"/>
    </row>
    <row r="135" customFormat="false" ht="6" hidden="false" customHeight="true" outlineLevel="0" collapsed="false">
      <c r="A135" s="311" t="s">
        <v>392</v>
      </c>
      <c r="B135" s="311"/>
      <c r="C135" s="311"/>
      <c r="D135" s="311"/>
      <c r="E135" s="311"/>
      <c r="F135" s="311"/>
      <c r="G135" s="311"/>
      <c r="H135" s="311"/>
      <c r="I135" s="311"/>
      <c r="J135" s="231" t="n">
        <v>423</v>
      </c>
      <c r="K135" s="231"/>
      <c r="L135" s="312" t="n">
        <f aca="false">Vkladani_dat!G95</f>
        <v>0</v>
      </c>
      <c r="M135" s="312"/>
      <c r="N135" s="312"/>
      <c r="O135" s="312"/>
      <c r="P135" s="153"/>
      <c r="Q135" s="193"/>
      <c r="R135" s="193"/>
      <c r="S135" s="193"/>
      <c r="T135" s="193"/>
      <c r="U135" s="193"/>
      <c r="V135" s="193"/>
      <c r="W135" s="193"/>
      <c r="X135" s="193"/>
      <c r="Y135" s="193"/>
      <c r="Z135" s="193"/>
      <c r="AA135" s="194"/>
      <c r="AB135" s="194"/>
      <c r="AC135" s="194"/>
      <c r="AD135" s="195"/>
      <c r="AE135" s="195"/>
      <c r="AF135" s="195"/>
      <c r="AG135" s="195"/>
      <c r="AH135" s="195"/>
    </row>
    <row r="136" customFormat="false" ht="3.75" hidden="false" customHeight="true" outlineLevel="0" collapsed="false">
      <c r="A136" s="311"/>
      <c r="B136" s="311"/>
      <c r="C136" s="311"/>
      <c r="D136" s="311"/>
      <c r="E136" s="311"/>
      <c r="F136" s="311"/>
      <c r="G136" s="311"/>
      <c r="H136" s="311"/>
      <c r="I136" s="311"/>
      <c r="J136" s="231"/>
      <c r="K136" s="231"/>
      <c r="L136" s="312"/>
      <c r="M136" s="312"/>
      <c r="N136" s="312"/>
      <c r="O136" s="312"/>
      <c r="P136" s="153"/>
      <c r="Q136" s="193"/>
      <c r="R136" s="193"/>
      <c r="S136" s="193"/>
      <c r="T136" s="193"/>
      <c r="U136" s="193"/>
      <c r="V136" s="193"/>
      <c r="W136" s="193"/>
      <c r="X136" s="193"/>
      <c r="Y136" s="193"/>
      <c r="Z136" s="193"/>
      <c r="AA136" s="194"/>
      <c r="AB136" s="194"/>
      <c r="AC136" s="194"/>
      <c r="AD136" s="195"/>
      <c r="AE136" s="195"/>
      <c r="AF136" s="195"/>
      <c r="AG136" s="195"/>
      <c r="AH136" s="195"/>
    </row>
    <row r="137" customFormat="false" ht="3" hidden="false" customHeight="true" outlineLevel="0" collapsed="false">
      <c r="A137" s="311"/>
      <c r="B137" s="311"/>
      <c r="C137" s="311"/>
      <c r="D137" s="311"/>
      <c r="E137" s="311"/>
      <c r="F137" s="311"/>
      <c r="G137" s="311"/>
      <c r="H137" s="311"/>
      <c r="I137" s="311"/>
      <c r="J137" s="231"/>
      <c r="K137" s="231"/>
      <c r="L137" s="312"/>
      <c r="M137" s="312"/>
      <c r="N137" s="312"/>
      <c r="O137" s="312"/>
      <c r="P137" s="153"/>
      <c r="Q137" s="193" t="s">
        <v>245</v>
      </c>
      <c r="R137" s="193"/>
      <c r="S137" s="193"/>
      <c r="T137" s="193"/>
      <c r="U137" s="193"/>
      <c r="V137" s="193"/>
      <c r="W137" s="193"/>
      <c r="X137" s="193"/>
      <c r="Y137" s="193"/>
      <c r="Z137" s="193"/>
      <c r="AA137" s="194" t="n">
        <v>709</v>
      </c>
      <c r="AB137" s="194"/>
      <c r="AC137" s="194"/>
      <c r="AD137" s="195" t="n">
        <f aca="false">Vkladani_dat!G144</f>
        <v>0</v>
      </c>
      <c r="AE137" s="195"/>
      <c r="AF137" s="195"/>
      <c r="AG137" s="195"/>
      <c r="AH137" s="195"/>
    </row>
    <row r="138" customFormat="false" ht="6.75" hidden="false" customHeight="true" outlineLevel="0" collapsed="false">
      <c r="A138" s="313" t="s">
        <v>188</v>
      </c>
      <c r="B138" s="313"/>
      <c r="C138" s="313"/>
      <c r="D138" s="313"/>
      <c r="E138" s="313"/>
      <c r="F138" s="313"/>
      <c r="G138" s="313"/>
      <c r="H138" s="313"/>
      <c r="I138" s="313"/>
      <c r="J138" s="313"/>
      <c r="K138" s="313"/>
      <c r="L138" s="313"/>
      <c r="M138" s="313"/>
      <c r="N138" s="313"/>
      <c r="O138" s="313"/>
      <c r="P138" s="153"/>
      <c r="Q138" s="193"/>
      <c r="R138" s="193"/>
      <c r="S138" s="193"/>
      <c r="T138" s="193"/>
      <c r="U138" s="193"/>
      <c r="V138" s="193"/>
      <c r="W138" s="193"/>
      <c r="X138" s="193"/>
      <c r="Y138" s="193"/>
      <c r="Z138" s="193"/>
      <c r="AA138" s="194"/>
      <c r="AB138" s="194"/>
      <c r="AC138" s="194"/>
      <c r="AD138" s="195"/>
      <c r="AE138" s="195"/>
      <c r="AF138" s="195"/>
      <c r="AG138" s="195"/>
      <c r="AH138" s="195"/>
    </row>
    <row r="139" customFormat="false" ht="6" hidden="false" customHeight="true" outlineLevel="0" collapsed="false">
      <c r="A139" s="313"/>
      <c r="B139" s="313"/>
      <c r="C139" s="313"/>
      <c r="D139" s="313"/>
      <c r="E139" s="313"/>
      <c r="F139" s="313"/>
      <c r="G139" s="313"/>
      <c r="H139" s="313"/>
      <c r="I139" s="313"/>
      <c r="J139" s="313"/>
      <c r="K139" s="313"/>
      <c r="L139" s="313"/>
      <c r="M139" s="313"/>
      <c r="N139" s="313"/>
      <c r="O139" s="313"/>
      <c r="P139" s="153"/>
      <c r="Q139" s="193"/>
      <c r="R139" s="193"/>
      <c r="S139" s="193"/>
      <c r="T139" s="193"/>
      <c r="U139" s="193"/>
      <c r="V139" s="193"/>
      <c r="W139" s="193"/>
      <c r="X139" s="193"/>
      <c r="Y139" s="193"/>
      <c r="Z139" s="193"/>
      <c r="AA139" s="194"/>
      <c r="AB139" s="194"/>
      <c r="AC139" s="194"/>
      <c r="AD139" s="195"/>
      <c r="AE139" s="195"/>
      <c r="AF139" s="195"/>
      <c r="AG139" s="195"/>
      <c r="AH139" s="195"/>
    </row>
    <row r="140" customFormat="false" ht="6" hidden="false" customHeight="true" outlineLevel="0" collapsed="false">
      <c r="A140" s="314"/>
      <c r="B140" s="314"/>
      <c r="C140" s="314"/>
      <c r="D140" s="314"/>
      <c r="E140" s="314"/>
      <c r="F140" s="314"/>
      <c r="G140" s="314"/>
      <c r="H140" s="314"/>
      <c r="I140" s="314"/>
      <c r="J140" s="315" t="s">
        <v>322</v>
      </c>
      <c r="K140" s="315"/>
      <c r="L140" s="183" t="s">
        <v>40</v>
      </c>
      <c r="M140" s="183"/>
      <c r="N140" s="183"/>
      <c r="O140" s="183"/>
      <c r="P140" s="153"/>
      <c r="Q140" s="193" t="s">
        <v>246</v>
      </c>
      <c r="R140" s="193"/>
      <c r="S140" s="193"/>
      <c r="T140" s="193"/>
      <c r="U140" s="193"/>
      <c r="V140" s="193"/>
      <c r="W140" s="193"/>
      <c r="X140" s="193"/>
      <c r="Y140" s="193"/>
      <c r="Z140" s="193"/>
      <c r="AA140" s="194" t="n">
        <v>710</v>
      </c>
      <c r="AB140" s="194"/>
      <c r="AC140" s="194"/>
      <c r="AD140" s="195" t="n">
        <f aca="false">Vkladani_dat!G145</f>
        <v>0</v>
      </c>
      <c r="AE140" s="195"/>
      <c r="AF140" s="195"/>
      <c r="AG140" s="195"/>
      <c r="AH140" s="195"/>
    </row>
    <row r="141" customFormat="false" ht="6.75" hidden="false" customHeight="true" outlineLevel="0" collapsed="false">
      <c r="A141" s="314"/>
      <c r="B141" s="314"/>
      <c r="C141" s="314"/>
      <c r="D141" s="314"/>
      <c r="E141" s="314"/>
      <c r="F141" s="314"/>
      <c r="G141" s="314"/>
      <c r="H141" s="314"/>
      <c r="I141" s="314"/>
      <c r="J141" s="315"/>
      <c r="K141" s="315"/>
      <c r="L141" s="183"/>
      <c r="M141" s="183"/>
      <c r="N141" s="183"/>
      <c r="O141" s="183"/>
      <c r="P141" s="153"/>
      <c r="Q141" s="193"/>
      <c r="R141" s="193"/>
      <c r="S141" s="193"/>
      <c r="T141" s="193"/>
      <c r="U141" s="193"/>
      <c r="V141" s="193"/>
      <c r="W141" s="193"/>
      <c r="X141" s="193"/>
      <c r="Y141" s="193"/>
      <c r="Z141" s="193"/>
      <c r="AA141" s="194"/>
      <c r="AB141" s="194"/>
      <c r="AC141" s="194"/>
      <c r="AD141" s="195"/>
      <c r="AE141" s="195"/>
      <c r="AF141" s="195"/>
      <c r="AG141" s="195"/>
      <c r="AH141" s="195"/>
    </row>
    <row r="142" customFormat="false" ht="6" hidden="false" customHeight="true" outlineLevel="0" collapsed="false">
      <c r="A142" s="316" t="s">
        <v>43</v>
      </c>
      <c r="B142" s="316"/>
      <c r="C142" s="316"/>
      <c r="D142" s="316"/>
      <c r="E142" s="316"/>
      <c r="F142" s="316"/>
      <c r="G142" s="316"/>
      <c r="H142" s="316"/>
      <c r="I142" s="316"/>
      <c r="J142" s="317" t="n">
        <v>1</v>
      </c>
      <c r="K142" s="317"/>
      <c r="L142" s="318" t="n">
        <v>2</v>
      </c>
      <c r="M142" s="318"/>
      <c r="N142" s="318"/>
      <c r="O142" s="318"/>
      <c r="P142" s="153"/>
      <c r="Q142" s="193" t="s">
        <v>247</v>
      </c>
      <c r="R142" s="193"/>
      <c r="S142" s="193"/>
      <c r="T142" s="193"/>
      <c r="U142" s="193"/>
      <c r="V142" s="193"/>
      <c r="W142" s="193"/>
      <c r="X142" s="193"/>
      <c r="Y142" s="193"/>
      <c r="Z142" s="193"/>
      <c r="AA142" s="194" t="n">
        <v>711</v>
      </c>
      <c r="AB142" s="194"/>
      <c r="AC142" s="194"/>
      <c r="AD142" s="195" t="n">
        <f aca="false">Vkladani_dat!G146</f>
        <v>0</v>
      </c>
      <c r="AE142" s="195"/>
      <c r="AF142" s="195"/>
      <c r="AG142" s="195"/>
      <c r="AH142" s="195"/>
    </row>
    <row r="143" customFormat="false" ht="6" hidden="false" customHeight="true" outlineLevel="0" collapsed="false">
      <c r="A143" s="316"/>
      <c r="B143" s="316"/>
      <c r="C143" s="316"/>
      <c r="D143" s="316"/>
      <c r="E143" s="316"/>
      <c r="F143" s="316"/>
      <c r="G143" s="316"/>
      <c r="H143" s="316"/>
      <c r="I143" s="316"/>
      <c r="J143" s="317"/>
      <c r="K143" s="317"/>
      <c r="L143" s="319" t="s">
        <v>390</v>
      </c>
      <c r="M143" s="319"/>
      <c r="N143" s="320" t="s">
        <v>391</v>
      </c>
      <c r="O143" s="320"/>
      <c r="P143" s="153"/>
      <c r="Q143" s="193"/>
      <c r="R143" s="193"/>
      <c r="S143" s="193"/>
      <c r="T143" s="193"/>
      <c r="U143" s="193"/>
      <c r="V143" s="193"/>
      <c r="W143" s="193"/>
      <c r="X143" s="193"/>
      <c r="Y143" s="193"/>
      <c r="Z143" s="193"/>
      <c r="AA143" s="194"/>
      <c r="AB143" s="194"/>
      <c r="AC143" s="194"/>
      <c r="AD143" s="195"/>
      <c r="AE143" s="195"/>
      <c r="AF143" s="195"/>
      <c r="AG143" s="195"/>
      <c r="AH143" s="195"/>
    </row>
    <row r="144" customFormat="false" ht="6" hidden="false" customHeight="true" outlineLevel="0" collapsed="false">
      <c r="A144" s="316"/>
      <c r="B144" s="316"/>
      <c r="C144" s="316"/>
      <c r="D144" s="316"/>
      <c r="E144" s="316"/>
      <c r="F144" s="316"/>
      <c r="G144" s="316"/>
      <c r="H144" s="316"/>
      <c r="I144" s="316"/>
      <c r="J144" s="317"/>
      <c r="K144" s="317"/>
      <c r="L144" s="319"/>
      <c r="M144" s="319"/>
      <c r="N144" s="320"/>
      <c r="O144" s="320"/>
      <c r="P144" s="153"/>
      <c r="Q144" s="193"/>
      <c r="R144" s="193"/>
      <c r="S144" s="193"/>
      <c r="T144" s="193"/>
      <c r="U144" s="193"/>
      <c r="V144" s="193"/>
      <c r="W144" s="193"/>
      <c r="X144" s="193"/>
      <c r="Y144" s="193"/>
      <c r="Z144" s="193"/>
      <c r="AA144" s="194"/>
      <c r="AB144" s="194"/>
      <c r="AC144" s="194"/>
      <c r="AD144" s="195"/>
      <c r="AE144" s="195"/>
      <c r="AF144" s="195"/>
      <c r="AG144" s="195"/>
      <c r="AH144" s="195"/>
    </row>
    <row r="145" customFormat="false" ht="6" hidden="false" customHeight="true" outlineLevel="0" collapsed="false">
      <c r="A145" s="321" t="s">
        <v>189</v>
      </c>
      <c r="B145" s="321"/>
      <c r="C145" s="321"/>
      <c r="D145" s="321"/>
      <c r="E145" s="321"/>
      <c r="F145" s="321"/>
      <c r="G145" s="321"/>
      <c r="H145" s="321"/>
      <c r="I145" s="321"/>
      <c r="J145" s="194" t="n">
        <v>501</v>
      </c>
      <c r="K145" s="194"/>
      <c r="L145" s="322" t="str">
        <f aca="false">IF(Vkladani_dat!G100=1,"ý","o")</f>
        <v>o</v>
      </c>
      <c r="M145" s="322"/>
      <c r="N145" s="323" t="str">
        <f aca="false">IF(Vkladani_dat!G100=0,"ý","o")</f>
        <v>ý</v>
      </c>
      <c r="O145" s="323"/>
      <c r="P145" s="153"/>
      <c r="Q145" s="193" t="s">
        <v>248</v>
      </c>
      <c r="R145" s="193"/>
      <c r="S145" s="193"/>
      <c r="T145" s="193"/>
      <c r="U145" s="193"/>
      <c r="V145" s="193"/>
      <c r="W145" s="193"/>
      <c r="X145" s="193"/>
      <c r="Y145" s="193"/>
      <c r="Z145" s="193"/>
      <c r="AA145" s="206" t="n">
        <v>712</v>
      </c>
      <c r="AB145" s="206"/>
      <c r="AC145" s="206"/>
      <c r="AD145" s="195" t="n">
        <f aca="false">Vkladani_dat!G147</f>
        <v>0</v>
      </c>
      <c r="AE145" s="195"/>
      <c r="AF145" s="195"/>
      <c r="AG145" s="195"/>
      <c r="AH145" s="195"/>
    </row>
    <row r="146" customFormat="false" ht="6" hidden="false" customHeight="true" outlineLevel="0" collapsed="false">
      <c r="A146" s="321"/>
      <c r="B146" s="321"/>
      <c r="C146" s="321"/>
      <c r="D146" s="321"/>
      <c r="E146" s="321"/>
      <c r="F146" s="321"/>
      <c r="G146" s="321"/>
      <c r="H146" s="321"/>
      <c r="I146" s="321"/>
      <c r="J146" s="194"/>
      <c r="K146" s="194"/>
      <c r="L146" s="322"/>
      <c r="M146" s="322"/>
      <c r="N146" s="323"/>
      <c r="O146" s="323"/>
      <c r="P146" s="153"/>
      <c r="Q146" s="193"/>
      <c r="R146" s="193"/>
      <c r="S146" s="193"/>
      <c r="T146" s="193"/>
      <c r="U146" s="193"/>
      <c r="V146" s="193"/>
      <c r="W146" s="193"/>
      <c r="X146" s="193"/>
      <c r="Y146" s="193"/>
      <c r="Z146" s="193"/>
      <c r="AA146" s="206"/>
      <c r="AB146" s="206"/>
      <c r="AC146" s="206"/>
      <c r="AD146" s="195"/>
      <c r="AE146" s="195"/>
      <c r="AF146" s="195"/>
      <c r="AG146" s="195"/>
      <c r="AH146" s="195"/>
    </row>
    <row r="147" customFormat="false" ht="4.9" hidden="false" customHeight="true" outlineLevel="0" collapsed="false">
      <c r="A147" s="321" t="s">
        <v>191</v>
      </c>
      <c r="B147" s="321"/>
      <c r="C147" s="321"/>
      <c r="D147" s="321"/>
      <c r="E147" s="321"/>
      <c r="F147" s="321"/>
      <c r="G147" s="321"/>
      <c r="H147" s="321"/>
      <c r="I147" s="321"/>
      <c r="J147" s="194" t="n">
        <v>502</v>
      </c>
      <c r="K147" s="194"/>
      <c r="L147" s="322" t="str">
        <f aca="false">IF(Vkladani_dat!G101=1,"ý","o")</f>
        <v>o</v>
      </c>
      <c r="M147" s="322"/>
      <c r="N147" s="323" t="str">
        <f aca="false">IF(Vkladani_dat!G101=0,"ý","o")</f>
        <v>ý</v>
      </c>
      <c r="O147" s="323"/>
      <c r="P147" s="153"/>
      <c r="Q147" s="193"/>
      <c r="R147" s="193"/>
      <c r="S147" s="193"/>
      <c r="T147" s="193"/>
      <c r="U147" s="193"/>
      <c r="V147" s="193"/>
      <c r="W147" s="193"/>
      <c r="X147" s="193"/>
      <c r="Y147" s="193"/>
      <c r="Z147" s="193"/>
      <c r="AA147" s="206"/>
      <c r="AB147" s="206"/>
      <c r="AC147" s="206"/>
      <c r="AD147" s="195"/>
      <c r="AE147" s="195"/>
      <c r="AF147" s="195"/>
      <c r="AG147" s="195"/>
      <c r="AH147" s="195"/>
    </row>
    <row r="148" customFormat="false" ht="7.5" hidden="false" customHeight="true" outlineLevel="0" collapsed="false">
      <c r="A148" s="321"/>
      <c r="B148" s="321"/>
      <c r="C148" s="321"/>
      <c r="D148" s="321"/>
      <c r="E148" s="321"/>
      <c r="F148" s="321"/>
      <c r="G148" s="321"/>
      <c r="H148" s="321"/>
      <c r="I148" s="321"/>
      <c r="J148" s="194"/>
      <c r="K148" s="194"/>
      <c r="L148" s="322"/>
      <c r="M148" s="322"/>
      <c r="N148" s="323"/>
      <c r="O148" s="323"/>
      <c r="P148" s="153"/>
      <c r="Q148" s="193" t="s">
        <v>249</v>
      </c>
      <c r="R148" s="193"/>
      <c r="S148" s="193"/>
      <c r="T148" s="193"/>
      <c r="U148" s="193"/>
      <c r="V148" s="193"/>
      <c r="W148" s="193"/>
      <c r="X148" s="193"/>
      <c r="Y148" s="193"/>
      <c r="Z148" s="193"/>
      <c r="AA148" s="194" t="n">
        <v>713</v>
      </c>
      <c r="AB148" s="194"/>
      <c r="AC148" s="194"/>
      <c r="AD148" s="195" t="n">
        <f aca="false">Vkladani_dat!G148</f>
        <v>0</v>
      </c>
      <c r="AE148" s="195"/>
      <c r="AF148" s="195"/>
      <c r="AG148" s="195"/>
      <c r="AH148" s="195"/>
    </row>
    <row r="149" customFormat="false" ht="6" hidden="false" customHeight="true" outlineLevel="0" collapsed="false">
      <c r="A149" s="324" t="s">
        <v>193</v>
      </c>
      <c r="B149" s="247" t="s">
        <v>393</v>
      </c>
      <c r="C149" s="247"/>
      <c r="D149" s="247"/>
      <c r="E149" s="247"/>
      <c r="F149" s="247"/>
      <c r="G149" s="247"/>
      <c r="H149" s="247"/>
      <c r="I149" s="247"/>
      <c r="J149" s="194" t="n">
        <v>503</v>
      </c>
      <c r="K149" s="194"/>
      <c r="L149" s="229" t="n">
        <f aca="false">Vkladani_dat!G102</f>
        <v>0</v>
      </c>
      <c r="M149" s="229"/>
      <c r="N149" s="229"/>
      <c r="O149" s="229"/>
      <c r="P149" s="153"/>
      <c r="Q149" s="193"/>
      <c r="R149" s="193"/>
      <c r="S149" s="193"/>
      <c r="T149" s="193"/>
      <c r="U149" s="193"/>
      <c r="V149" s="193"/>
      <c r="W149" s="193"/>
      <c r="X149" s="193"/>
      <c r="Y149" s="193"/>
      <c r="Z149" s="193"/>
      <c r="AA149" s="194"/>
      <c r="AB149" s="194"/>
      <c r="AC149" s="194"/>
      <c r="AD149" s="195"/>
      <c r="AE149" s="195"/>
      <c r="AF149" s="195"/>
      <c r="AG149" s="195"/>
      <c r="AH149" s="195"/>
    </row>
    <row r="150" customFormat="false" ht="7.5" hidden="false" customHeight="true" outlineLevel="0" collapsed="false">
      <c r="A150" s="324"/>
      <c r="B150" s="247"/>
      <c r="C150" s="247"/>
      <c r="D150" s="247"/>
      <c r="E150" s="247"/>
      <c r="F150" s="247"/>
      <c r="G150" s="247"/>
      <c r="H150" s="247"/>
      <c r="I150" s="247"/>
      <c r="J150" s="194"/>
      <c r="K150" s="194"/>
      <c r="L150" s="229"/>
      <c r="M150" s="229"/>
      <c r="N150" s="229"/>
      <c r="O150" s="229"/>
      <c r="P150" s="153"/>
      <c r="Q150" s="193"/>
      <c r="R150" s="193"/>
      <c r="S150" s="193"/>
      <c r="T150" s="193"/>
      <c r="U150" s="193"/>
      <c r="V150" s="193"/>
      <c r="W150" s="193"/>
      <c r="X150" s="193"/>
      <c r="Y150" s="193"/>
      <c r="Z150" s="193"/>
      <c r="AA150" s="194"/>
      <c r="AB150" s="194"/>
      <c r="AC150" s="194"/>
      <c r="AD150" s="195"/>
      <c r="AE150" s="195"/>
      <c r="AF150" s="195"/>
      <c r="AG150" s="195"/>
      <c r="AH150" s="195"/>
    </row>
    <row r="151" customFormat="false" ht="5.25" hidden="false" customHeight="true" outlineLevel="0" collapsed="false">
      <c r="A151" s="324"/>
      <c r="B151" s="228" t="s">
        <v>394</v>
      </c>
      <c r="C151" s="228"/>
      <c r="D151" s="228"/>
      <c r="E151" s="228"/>
      <c r="F151" s="228"/>
      <c r="G151" s="228"/>
      <c r="H151" s="228"/>
      <c r="I151" s="228"/>
      <c r="J151" s="206" t="n">
        <v>504</v>
      </c>
      <c r="K151" s="206"/>
      <c r="L151" s="229" t="n">
        <f aca="false">Vkladani_dat!G103</f>
        <v>0</v>
      </c>
      <c r="M151" s="229"/>
      <c r="N151" s="229"/>
      <c r="O151" s="229"/>
      <c r="P151" s="153"/>
      <c r="Q151" s="193" t="s">
        <v>250</v>
      </c>
      <c r="R151" s="193"/>
      <c r="S151" s="193"/>
      <c r="T151" s="193"/>
      <c r="U151" s="193"/>
      <c r="V151" s="193"/>
      <c r="W151" s="193"/>
      <c r="X151" s="193"/>
      <c r="Y151" s="193"/>
      <c r="Z151" s="193"/>
      <c r="AA151" s="194" t="n">
        <v>714</v>
      </c>
      <c r="AB151" s="194"/>
      <c r="AC151" s="194"/>
      <c r="AD151" s="195" t="n">
        <f aca="false">Vkladani_dat!G149</f>
        <v>0</v>
      </c>
      <c r="AE151" s="195"/>
      <c r="AF151" s="195"/>
      <c r="AG151" s="195"/>
      <c r="AH151" s="195"/>
    </row>
    <row r="152" customFormat="false" ht="5.25" hidden="false" customHeight="true" outlineLevel="0" collapsed="false">
      <c r="A152" s="324"/>
      <c r="B152" s="228"/>
      <c r="C152" s="228"/>
      <c r="D152" s="228"/>
      <c r="E152" s="228"/>
      <c r="F152" s="228"/>
      <c r="G152" s="228"/>
      <c r="H152" s="228"/>
      <c r="I152" s="228"/>
      <c r="J152" s="206"/>
      <c r="K152" s="206"/>
      <c r="L152" s="229"/>
      <c r="M152" s="229"/>
      <c r="N152" s="229"/>
      <c r="O152" s="229"/>
      <c r="P152" s="153"/>
      <c r="Q152" s="193"/>
      <c r="R152" s="193"/>
      <c r="S152" s="193"/>
      <c r="T152" s="193"/>
      <c r="U152" s="193"/>
      <c r="V152" s="193"/>
      <c r="W152" s="193"/>
      <c r="X152" s="193"/>
      <c r="Y152" s="193"/>
      <c r="Z152" s="193"/>
      <c r="AA152" s="194"/>
      <c r="AB152" s="194"/>
      <c r="AC152" s="194"/>
      <c r="AD152" s="195"/>
      <c r="AE152" s="195"/>
      <c r="AF152" s="195"/>
      <c r="AG152" s="195"/>
      <c r="AH152" s="195"/>
    </row>
    <row r="153" customFormat="false" ht="3.75" hidden="false" customHeight="true" outlineLevel="0" collapsed="false">
      <c r="A153" s="324"/>
      <c r="B153" s="228"/>
      <c r="C153" s="228"/>
      <c r="D153" s="228"/>
      <c r="E153" s="228"/>
      <c r="F153" s="228"/>
      <c r="G153" s="228"/>
      <c r="H153" s="228"/>
      <c r="I153" s="228"/>
      <c r="J153" s="206"/>
      <c r="K153" s="206"/>
      <c r="L153" s="229"/>
      <c r="M153" s="229"/>
      <c r="N153" s="229"/>
      <c r="O153" s="229"/>
      <c r="P153" s="153"/>
      <c r="Q153" s="193"/>
      <c r="R153" s="193"/>
      <c r="S153" s="193"/>
      <c r="T153" s="193"/>
      <c r="U153" s="193"/>
      <c r="V153" s="193"/>
      <c r="W153" s="193"/>
      <c r="X153" s="193"/>
      <c r="Y153" s="193"/>
      <c r="Z153" s="193"/>
      <c r="AA153" s="194"/>
      <c r="AB153" s="194"/>
      <c r="AC153" s="194"/>
      <c r="AD153" s="195"/>
      <c r="AE153" s="195"/>
      <c r="AF153" s="195"/>
      <c r="AG153" s="195"/>
      <c r="AH153" s="195"/>
    </row>
    <row r="154" customFormat="false" ht="6.6" hidden="false" customHeight="true" outlineLevel="0" collapsed="false">
      <c r="A154" s="324"/>
      <c r="B154" s="228"/>
      <c r="C154" s="228"/>
      <c r="D154" s="228"/>
      <c r="E154" s="228"/>
      <c r="F154" s="228"/>
      <c r="G154" s="228"/>
      <c r="H154" s="228"/>
      <c r="I154" s="228"/>
      <c r="J154" s="206"/>
      <c r="K154" s="206"/>
      <c r="L154" s="229"/>
      <c r="M154" s="229"/>
      <c r="N154" s="229"/>
      <c r="O154" s="229"/>
      <c r="P154" s="153"/>
      <c r="Q154" s="222" t="s">
        <v>251</v>
      </c>
      <c r="R154" s="222"/>
      <c r="S154" s="222"/>
      <c r="T154" s="222"/>
      <c r="U154" s="222"/>
      <c r="V154" s="222"/>
      <c r="W154" s="222"/>
      <c r="X154" s="222"/>
      <c r="Y154" s="222"/>
      <c r="Z154" s="222"/>
      <c r="AA154" s="194" t="n">
        <v>715</v>
      </c>
      <c r="AB154" s="194"/>
      <c r="AC154" s="194"/>
      <c r="AD154" s="195" t="n">
        <f aca="false">Vkladani_dat!G150</f>
        <v>0</v>
      </c>
      <c r="AE154" s="195"/>
      <c r="AF154" s="195"/>
      <c r="AG154" s="195"/>
      <c r="AH154" s="195"/>
    </row>
    <row r="155" customFormat="false" ht="7.9" hidden="false" customHeight="true" outlineLevel="0" collapsed="false">
      <c r="A155" s="324"/>
      <c r="B155" s="325" t="s">
        <v>395</v>
      </c>
      <c r="C155" s="325"/>
      <c r="D155" s="325"/>
      <c r="E155" s="325"/>
      <c r="F155" s="325"/>
      <c r="G155" s="325"/>
      <c r="H155" s="325"/>
      <c r="I155" s="325"/>
      <c r="J155" s="206" t="n">
        <v>505</v>
      </c>
      <c r="K155" s="206"/>
      <c r="L155" s="229" t="n">
        <f aca="false">Vkladani_dat!G104</f>
        <v>0</v>
      </c>
      <c r="M155" s="229"/>
      <c r="N155" s="229"/>
      <c r="O155" s="229"/>
      <c r="P155" s="153"/>
      <c r="Q155" s="222"/>
      <c r="R155" s="222"/>
      <c r="S155" s="222"/>
      <c r="T155" s="222"/>
      <c r="U155" s="222"/>
      <c r="V155" s="222"/>
      <c r="W155" s="222"/>
      <c r="X155" s="222"/>
      <c r="Y155" s="222"/>
      <c r="Z155" s="222"/>
      <c r="AA155" s="194"/>
      <c r="AB155" s="194"/>
      <c r="AC155" s="194"/>
      <c r="AD155" s="195"/>
      <c r="AE155" s="195"/>
      <c r="AF155" s="195"/>
      <c r="AG155" s="195"/>
      <c r="AH155" s="195"/>
    </row>
    <row r="156" customFormat="false" ht="5.25" hidden="false" customHeight="true" outlineLevel="0" collapsed="false">
      <c r="A156" s="324"/>
      <c r="B156" s="325"/>
      <c r="C156" s="325"/>
      <c r="D156" s="325"/>
      <c r="E156" s="325"/>
      <c r="F156" s="325"/>
      <c r="G156" s="325"/>
      <c r="H156" s="325"/>
      <c r="I156" s="325"/>
      <c r="J156" s="206"/>
      <c r="K156" s="206"/>
      <c r="L156" s="229"/>
      <c r="M156" s="229"/>
      <c r="N156" s="229"/>
      <c r="O156" s="229"/>
      <c r="P156" s="153"/>
      <c r="Q156" s="222" t="s">
        <v>252</v>
      </c>
      <c r="R156" s="222"/>
      <c r="S156" s="222"/>
      <c r="T156" s="222"/>
      <c r="U156" s="222"/>
      <c r="V156" s="222"/>
      <c r="W156" s="222"/>
      <c r="X156" s="222"/>
      <c r="Y156" s="222"/>
      <c r="Z156" s="222"/>
      <c r="AA156" s="194" t="n">
        <v>716</v>
      </c>
      <c r="AB156" s="194"/>
      <c r="AC156" s="194"/>
      <c r="AD156" s="195" t="n">
        <f aca="false">Vkladani_dat!G151</f>
        <v>0</v>
      </c>
      <c r="AE156" s="195"/>
      <c r="AF156" s="195"/>
      <c r="AG156" s="195"/>
      <c r="AH156" s="195"/>
    </row>
    <row r="157" customFormat="false" ht="7.5" hidden="false" customHeight="true" outlineLevel="0" collapsed="false">
      <c r="A157" s="324"/>
      <c r="B157" s="325" t="s">
        <v>396</v>
      </c>
      <c r="C157" s="325"/>
      <c r="D157" s="325"/>
      <c r="E157" s="325"/>
      <c r="F157" s="325"/>
      <c r="G157" s="325"/>
      <c r="H157" s="325"/>
      <c r="I157" s="325"/>
      <c r="J157" s="206" t="n">
        <v>506</v>
      </c>
      <c r="K157" s="206"/>
      <c r="L157" s="229" t="n">
        <f aca="false">Vkladani_dat!G105</f>
        <v>0</v>
      </c>
      <c r="M157" s="229"/>
      <c r="N157" s="229"/>
      <c r="O157" s="229"/>
      <c r="P157" s="153"/>
      <c r="Q157" s="222"/>
      <c r="R157" s="222"/>
      <c r="S157" s="222"/>
      <c r="T157" s="222"/>
      <c r="U157" s="222"/>
      <c r="V157" s="222"/>
      <c r="W157" s="222"/>
      <c r="X157" s="222"/>
      <c r="Y157" s="222"/>
      <c r="Z157" s="222"/>
      <c r="AA157" s="194"/>
      <c r="AB157" s="194"/>
      <c r="AC157" s="194"/>
      <c r="AD157" s="195"/>
      <c r="AE157" s="195"/>
      <c r="AF157" s="195"/>
      <c r="AG157" s="195"/>
      <c r="AH157" s="195"/>
    </row>
    <row r="158" customFormat="false" ht="6.75" hidden="false" customHeight="true" outlineLevel="0" collapsed="false">
      <c r="A158" s="324"/>
      <c r="B158" s="325"/>
      <c r="C158" s="325"/>
      <c r="D158" s="325"/>
      <c r="E158" s="325"/>
      <c r="F158" s="325"/>
      <c r="G158" s="325"/>
      <c r="H158" s="325"/>
      <c r="I158" s="325"/>
      <c r="J158" s="206"/>
      <c r="K158" s="206"/>
      <c r="L158" s="229"/>
      <c r="M158" s="229"/>
      <c r="N158" s="229"/>
      <c r="O158" s="229"/>
      <c r="P158" s="153"/>
      <c r="Q158" s="222" t="s">
        <v>243</v>
      </c>
      <c r="R158" s="222"/>
      <c r="S158" s="222"/>
      <c r="T158" s="222"/>
      <c r="U158" s="222"/>
      <c r="V158" s="222"/>
      <c r="W158" s="222"/>
      <c r="X158" s="222"/>
      <c r="Y158" s="222"/>
      <c r="Z158" s="222"/>
      <c r="AA158" s="194" t="n">
        <v>717</v>
      </c>
      <c r="AB158" s="194"/>
      <c r="AC158" s="194"/>
      <c r="AD158" s="195" t="n">
        <f aca="false">Vkladani_dat!G152</f>
        <v>0</v>
      </c>
      <c r="AE158" s="195"/>
      <c r="AF158" s="195"/>
      <c r="AG158" s="195"/>
      <c r="AH158" s="195"/>
    </row>
    <row r="159" customFormat="false" ht="6" hidden="false" customHeight="true" outlineLevel="0" collapsed="false">
      <c r="A159" s="324"/>
      <c r="B159" s="251" t="s">
        <v>397</v>
      </c>
      <c r="C159" s="251"/>
      <c r="D159" s="251"/>
      <c r="E159" s="251"/>
      <c r="F159" s="251"/>
      <c r="G159" s="251"/>
      <c r="H159" s="251"/>
      <c r="I159" s="251"/>
      <c r="J159" s="206" t="n">
        <v>507</v>
      </c>
      <c r="K159" s="206"/>
      <c r="L159" s="229" t="n">
        <f aca="false">Vkladani_dat!G106</f>
        <v>0</v>
      </c>
      <c r="M159" s="229"/>
      <c r="N159" s="229"/>
      <c r="O159" s="229"/>
      <c r="P159" s="153"/>
      <c r="Q159" s="222"/>
      <c r="R159" s="222"/>
      <c r="S159" s="222"/>
      <c r="T159" s="222"/>
      <c r="U159" s="222"/>
      <c r="V159" s="222"/>
      <c r="W159" s="222"/>
      <c r="X159" s="222"/>
      <c r="Y159" s="222"/>
      <c r="Z159" s="222"/>
      <c r="AA159" s="194"/>
      <c r="AB159" s="194"/>
      <c r="AC159" s="194"/>
      <c r="AD159" s="195"/>
      <c r="AE159" s="195"/>
      <c r="AF159" s="195"/>
      <c r="AG159" s="195"/>
      <c r="AH159" s="195"/>
    </row>
    <row r="160" customFormat="false" ht="5.25" hidden="false" customHeight="true" outlineLevel="0" collapsed="false">
      <c r="A160" s="324"/>
      <c r="B160" s="251"/>
      <c r="C160" s="251"/>
      <c r="D160" s="251"/>
      <c r="E160" s="251"/>
      <c r="F160" s="251"/>
      <c r="G160" s="251"/>
      <c r="H160" s="251"/>
      <c r="I160" s="251"/>
      <c r="J160" s="206"/>
      <c r="K160" s="206"/>
      <c r="L160" s="229"/>
      <c r="M160" s="229"/>
      <c r="N160" s="229"/>
      <c r="O160" s="229"/>
      <c r="P160" s="153"/>
      <c r="Q160" s="326" t="s">
        <v>398</v>
      </c>
      <c r="R160" s="326"/>
      <c r="S160" s="326"/>
      <c r="T160" s="326"/>
      <c r="U160" s="326"/>
      <c r="V160" s="326"/>
      <c r="W160" s="326"/>
      <c r="X160" s="326"/>
      <c r="Y160" s="326"/>
      <c r="Z160" s="326"/>
      <c r="AA160" s="213" t="n">
        <v>718</v>
      </c>
      <c r="AB160" s="213"/>
      <c r="AC160" s="213"/>
      <c r="AD160" s="232" t="n">
        <f aca="false">Vkladani_dat!G153</f>
        <v>0</v>
      </c>
      <c r="AE160" s="232"/>
      <c r="AF160" s="232"/>
      <c r="AG160" s="232"/>
      <c r="AH160" s="232"/>
    </row>
    <row r="161" customFormat="false" ht="7.5" hidden="false" customHeight="true" outlineLevel="0" collapsed="false">
      <c r="A161" s="324"/>
      <c r="B161" s="251"/>
      <c r="C161" s="251"/>
      <c r="D161" s="251"/>
      <c r="E161" s="251"/>
      <c r="F161" s="251"/>
      <c r="G161" s="251"/>
      <c r="H161" s="251"/>
      <c r="I161" s="251"/>
      <c r="J161" s="206"/>
      <c r="K161" s="206"/>
      <c r="L161" s="229"/>
      <c r="M161" s="229"/>
      <c r="N161" s="229"/>
      <c r="O161" s="229"/>
      <c r="P161" s="153"/>
      <c r="Q161" s="326"/>
      <c r="R161" s="326"/>
      <c r="S161" s="326"/>
      <c r="T161" s="326"/>
      <c r="U161" s="326"/>
      <c r="V161" s="326"/>
      <c r="W161" s="326"/>
      <c r="X161" s="326"/>
      <c r="Y161" s="326"/>
      <c r="Z161" s="326"/>
      <c r="AA161" s="213"/>
      <c r="AB161" s="213"/>
      <c r="AC161" s="213"/>
      <c r="AD161" s="232"/>
      <c r="AE161" s="232"/>
      <c r="AF161" s="232"/>
      <c r="AG161" s="232"/>
      <c r="AH161" s="232"/>
    </row>
    <row r="162" customFormat="false" ht="6.75" hidden="false" customHeight="true" outlineLevel="0" collapsed="false">
      <c r="A162" s="324"/>
      <c r="B162" s="251" t="s">
        <v>399</v>
      </c>
      <c r="C162" s="251"/>
      <c r="D162" s="251"/>
      <c r="E162" s="251"/>
      <c r="F162" s="251"/>
      <c r="G162" s="251"/>
      <c r="H162" s="251"/>
      <c r="I162" s="251"/>
      <c r="J162" s="242" t="n">
        <v>508</v>
      </c>
      <c r="K162" s="242"/>
      <c r="L162" s="327" t="n">
        <f aca="false">Vkladani_dat!G107</f>
        <v>0</v>
      </c>
      <c r="M162" s="327"/>
      <c r="N162" s="327"/>
      <c r="O162" s="327"/>
      <c r="P162" s="153"/>
      <c r="Q162" s="326"/>
      <c r="R162" s="326"/>
      <c r="S162" s="326"/>
      <c r="T162" s="326"/>
      <c r="U162" s="326"/>
      <c r="V162" s="326"/>
      <c r="W162" s="326"/>
      <c r="X162" s="326"/>
      <c r="Y162" s="326"/>
      <c r="Z162" s="326"/>
      <c r="AA162" s="213"/>
      <c r="AB162" s="213"/>
      <c r="AC162" s="213"/>
      <c r="AD162" s="232"/>
      <c r="AE162" s="232"/>
      <c r="AF162" s="232"/>
      <c r="AG162" s="232"/>
      <c r="AH162" s="232"/>
    </row>
    <row r="163" customFormat="false" ht="6" hidden="false" customHeight="true" outlineLevel="0" collapsed="false">
      <c r="A163" s="324"/>
      <c r="B163" s="251"/>
      <c r="C163" s="251"/>
      <c r="D163" s="251"/>
      <c r="E163" s="251"/>
      <c r="F163" s="251"/>
      <c r="G163" s="251"/>
      <c r="H163" s="251"/>
      <c r="I163" s="251"/>
      <c r="J163" s="242"/>
      <c r="K163" s="242"/>
      <c r="L163" s="327"/>
      <c r="M163" s="327"/>
      <c r="N163" s="327"/>
      <c r="O163" s="327"/>
      <c r="P163" s="153"/>
      <c r="Q163" s="328"/>
      <c r="R163" s="328"/>
      <c r="S163" s="328"/>
      <c r="T163" s="328"/>
      <c r="U163" s="328"/>
      <c r="V163" s="328"/>
      <c r="W163" s="328"/>
      <c r="X163" s="328"/>
      <c r="Y163" s="328"/>
      <c r="Z163" s="328"/>
      <c r="AA163" s="234"/>
      <c r="AB163" s="234"/>
      <c r="AC163" s="234"/>
      <c r="AD163" s="329"/>
      <c r="AE163" s="329"/>
      <c r="AF163" s="329"/>
      <c r="AG163" s="329"/>
      <c r="AH163" s="329"/>
    </row>
    <row r="164" customFormat="false" ht="4.5" hidden="false" customHeight="true" outlineLevel="0" collapsed="false">
      <c r="A164" s="324"/>
      <c r="B164" s="325" t="s">
        <v>400</v>
      </c>
      <c r="C164" s="325"/>
      <c r="D164" s="325"/>
      <c r="E164" s="325"/>
      <c r="F164" s="325"/>
      <c r="G164" s="325"/>
      <c r="H164" s="325"/>
      <c r="I164" s="325"/>
      <c r="J164" s="206" t="n">
        <v>509</v>
      </c>
      <c r="K164" s="206"/>
      <c r="L164" s="229" t="n">
        <f aca="false">Vkladani_dat!G108</f>
        <v>0</v>
      </c>
      <c r="M164" s="229"/>
      <c r="N164" s="229"/>
      <c r="O164" s="229"/>
      <c r="P164" s="153"/>
      <c r="Q164" s="215" t="s">
        <v>255</v>
      </c>
      <c r="R164" s="215"/>
      <c r="S164" s="215"/>
      <c r="T164" s="215"/>
      <c r="U164" s="215"/>
      <c r="V164" s="215"/>
      <c r="W164" s="215"/>
      <c r="X164" s="215"/>
      <c r="Y164" s="215"/>
      <c r="Z164" s="215"/>
      <c r="AA164" s="215"/>
      <c r="AB164" s="215"/>
      <c r="AC164" s="215"/>
      <c r="AD164" s="215"/>
      <c r="AE164" s="215"/>
      <c r="AF164" s="215"/>
      <c r="AG164" s="215"/>
      <c r="AH164" s="215"/>
    </row>
    <row r="165" customFormat="false" ht="6" hidden="false" customHeight="true" outlineLevel="0" collapsed="false">
      <c r="A165" s="324"/>
      <c r="B165" s="325"/>
      <c r="C165" s="325"/>
      <c r="D165" s="325"/>
      <c r="E165" s="325"/>
      <c r="F165" s="325"/>
      <c r="G165" s="325"/>
      <c r="H165" s="325"/>
      <c r="I165" s="325"/>
      <c r="J165" s="206"/>
      <c r="K165" s="206"/>
      <c r="L165" s="229"/>
      <c r="M165" s="229"/>
      <c r="N165" s="229"/>
      <c r="O165" s="229"/>
      <c r="P165" s="153"/>
      <c r="Q165" s="215"/>
      <c r="R165" s="215"/>
      <c r="S165" s="215"/>
      <c r="T165" s="215"/>
      <c r="U165" s="215"/>
      <c r="V165" s="215"/>
      <c r="W165" s="215"/>
      <c r="X165" s="215"/>
      <c r="Y165" s="215"/>
      <c r="Z165" s="215"/>
      <c r="AA165" s="215"/>
      <c r="AB165" s="215"/>
      <c r="AC165" s="215"/>
      <c r="AD165" s="215"/>
      <c r="AE165" s="215"/>
      <c r="AF165" s="215"/>
      <c r="AG165" s="215"/>
      <c r="AH165" s="215"/>
    </row>
    <row r="166" customFormat="false" ht="1.5" hidden="false" customHeight="true" outlineLevel="0" collapsed="false">
      <c r="A166" s="324"/>
      <c r="B166" s="325"/>
      <c r="C166" s="325"/>
      <c r="D166" s="325"/>
      <c r="E166" s="325"/>
      <c r="F166" s="325"/>
      <c r="G166" s="325"/>
      <c r="H166" s="325"/>
      <c r="I166" s="325"/>
      <c r="J166" s="206"/>
      <c r="K166" s="206"/>
      <c r="L166" s="229"/>
      <c r="M166" s="229"/>
      <c r="N166" s="229"/>
      <c r="O166" s="229"/>
      <c r="P166" s="153"/>
      <c r="Q166" s="215"/>
      <c r="R166" s="215"/>
      <c r="S166" s="215"/>
      <c r="T166" s="215"/>
      <c r="U166" s="215"/>
      <c r="V166" s="215"/>
      <c r="W166" s="215"/>
      <c r="X166" s="215"/>
      <c r="Y166" s="215"/>
      <c r="Z166" s="215"/>
      <c r="AA166" s="215"/>
      <c r="AB166" s="215"/>
      <c r="AC166" s="215"/>
      <c r="AD166" s="215"/>
      <c r="AE166" s="215"/>
      <c r="AF166" s="215"/>
      <c r="AG166" s="215"/>
      <c r="AH166" s="215"/>
    </row>
    <row r="167" customFormat="false" ht="6" hidden="false" customHeight="true" outlineLevel="0" collapsed="false">
      <c r="A167" s="324"/>
      <c r="B167" s="247" t="s">
        <v>401</v>
      </c>
      <c r="C167" s="247"/>
      <c r="D167" s="247"/>
      <c r="E167" s="247"/>
      <c r="F167" s="247"/>
      <c r="G167" s="247"/>
      <c r="H167" s="247"/>
      <c r="I167" s="247"/>
      <c r="J167" s="206" t="n">
        <v>510</v>
      </c>
      <c r="K167" s="206"/>
      <c r="L167" s="229" t="n">
        <f aca="false">Vkladani_dat!G109</f>
        <v>0</v>
      </c>
      <c r="M167" s="229"/>
      <c r="N167" s="229"/>
      <c r="O167" s="229"/>
      <c r="P167" s="153"/>
      <c r="Q167" s="330"/>
      <c r="R167" s="330"/>
      <c r="S167" s="330"/>
      <c r="T167" s="330"/>
      <c r="U167" s="330"/>
      <c r="V167" s="330"/>
      <c r="W167" s="330"/>
      <c r="X167" s="330"/>
      <c r="Y167" s="330"/>
      <c r="Z167" s="330"/>
      <c r="AA167" s="331" t="s">
        <v>322</v>
      </c>
      <c r="AB167" s="331"/>
      <c r="AC167" s="331"/>
      <c r="AD167" s="332" t="s">
        <v>383</v>
      </c>
      <c r="AE167" s="332"/>
      <c r="AF167" s="332"/>
      <c r="AG167" s="332"/>
      <c r="AH167" s="332"/>
    </row>
    <row r="168" customFormat="false" ht="3" hidden="false" customHeight="true" outlineLevel="0" collapsed="false">
      <c r="A168" s="324"/>
      <c r="B168" s="247"/>
      <c r="C168" s="247"/>
      <c r="D168" s="247"/>
      <c r="E168" s="247"/>
      <c r="F168" s="247"/>
      <c r="G168" s="247"/>
      <c r="H168" s="247"/>
      <c r="I168" s="247"/>
      <c r="J168" s="206"/>
      <c r="K168" s="206"/>
      <c r="L168" s="229"/>
      <c r="M168" s="229"/>
      <c r="N168" s="229"/>
      <c r="O168" s="229"/>
      <c r="P168" s="153"/>
      <c r="Q168" s="330"/>
      <c r="R168" s="330"/>
      <c r="S168" s="330"/>
      <c r="T168" s="330"/>
      <c r="U168" s="330"/>
      <c r="V168" s="330"/>
      <c r="W168" s="330"/>
      <c r="X168" s="330"/>
      <c r="Y168" s="330"/>
      <c r="Z168" s="330"/>
      <c r="AA168" s="331"/>
      <c r="AB168" s="331"/>
      <c r="AC168" s="331"/>
      <c r="AD168" s="332"/>
      <c r="AE168" s="332"/>
      <c r="AF168" s="332"/>
      <c r="AG168" s="332"/>
      <c r="AH168" s="332"/>
    </row>
    <row r="169" customFormat="false" ht="2.45" hidden="false" customHeight="true" outlineLevel="0" collapsed="false">
      <c r="A169" s="324"/>
      <c r="B169" s="247"/>
      <c r="C169" s="247"/>
      <c r="D169" s="247"/>
      <c r="E169" s="247"/>
      <c r="F169" s="247"/>
      <c r="G169" s="247"/>
      <c r="H169" s="247"/>
      <c r="I169" s="247"/>
      <c r="J169" s="206"/>
      <c r="K169" s="206"/>
      <c r="L169" s="229"/>
      <c r="M169" s="229"/>
      <c r="N169" s="229"/>
      <c r="O169" s="229"/>
      <c r="P169" s="153"/>
      <c r="Q169" s="316" t="s">
        <v>43</v>
      </c>
      <c r="R169" s="316"/>
      <c r="S169" s="316"/>
      <c r="T169" s="316"/>
      <c r="U169" s="316"/>
      <c r="V169" s="316"/>
      <c r="W169" s="316"/>
      <c r="X169" s="316"/>
      <c r="Y169" s="316"/>
      <c r="Z169" s="316"/>
      <c r="AA169" s="317" t="n">
        <v>1</v>
      </c>
      <c r="AB169" s="317"/>
      <c r="AC169" s="317"/>
      <c r="AD169" s="333" t="n">
        <v>2</v>
      </c>
      <c r="AE169" s="333"/>
      <c r="AF169" s="333"/>
      <c r="AG169" s="333"/>
      <c r="AH169" s="333"/>
    </row>
    <row r="170" customFormat="false" ht="6" hidden="false" customHeight="true" outlineLevel="0" collapsed="false">
      <c r="A170" s="324"/>
      <c r="B170" s="247" t="s">
        <v>402</v>
      </c>
      <c r="C170" s="247"/>
      <c r="D170" s="247"/>
      <c r="E170" s="247"/>
      <c r="F170" s="247"/>
      <c r="G170" s="247"/>
      <c r="H170" s="247"/>
      <c r="I170" s="247"/>
      <c r="J170" s="206" t="n">
        <v>511</v>
      </c>
      <c r="K170" s="206"/>
      <c r="L170" s="229" t="n">
        <f aca="false">Vkladani_dat!G110</f>
        <v>0</v>
      </c>
      <c r="M170" s="229"/>
      <c r="N170" s="229"/>
      <c r="O170" s="229"/>
      <c r="P170" s="153"/>
      <c r="Q170" s="316"/>
      <c r="R170" s="316"/>
      <c r="S170" s="316"/>
      <c r="T170" s="316"/>
      <c r="U170" s="316"/>
      <c r="V170" s="316"/>
      <c r="W170" s="316"/>
      <c r="X170" s="316"/>
      <c r="Y170" s="316"/>
      <c r="Z170" s="316"/>
      <c r="AA170" s="317"/>
      <c r="AB170" s="317"/>
      <c r="AC170" s="317"/>
      <c r="AD170" s="333"/>
      <c r="AE170" s="333"/>
      <c r="AF170" s="333"/>
      <c r="AG170" s="333"/>
      <c r="AH170" s="333"/>
    </row>
    <row r="171" customFormat="false" ht="1.5" hidden="false" customHeight="true" outlineLevel="0" collapsed="false">
      <c r="A171" s="324"/>
      <c r="B171" s="247"/>
      <c r="C171" s="247"/>
      <c r="D171" s="247"/>
      <c r="E171" s="247"/>
      <c r="F171" s="247"/>
      <c r="G171" s="247"/>
      <c r="H171" s="247"/>
      <c r="I171" s="247"/>
      <c r="J171" s="206"/>
      <c r="K171" s="206"/>
      <c r="L171" s="229"/>
      <c r="M171" s="229"/>
      <c r="N171" s="229"/>
      <c r="O171" s="229"/>
      <c r="P171" s="153"/>
      <c r="Q171" s="334" t="s">
        <v>256</v>
      </c>
      <c r="R171" s="334"/>
      <c r="S171" s="334"/>
      <c r="T171" s="334"/>
      <c r="U171" s="334"/>
      <c r="V171" s="334"/>
      <c r="W171" s="334"/>
      <c r="X171" s="334"/>
      <c r="Y171" s="334"/>
      <c r="Z171" s="334"/>
      <c r="AA171" s="206" t="n">
        <v>801</v>
      </c>
      <c r="AB171" s="206"/>
      <c r="AC171" s="206"/>
      <c r="AD171" s="229" t="n">
        <f aca="false">Vkladani_dat!G158</f>
        <v>0</v>
      </c>
      <c r="AE171" s="229"/>
      <c r="AF171" s="229"/>
      <c r="AG171" s="229"/>
      <c r="AH171" s="229"/>
    </row>
    <row r="172" customFormat="false" ht="3.6" hidden="false" customHeight="true" outlineLevel="0" collapsed="false">
      <c r="A172" s="324"/>
      <c r="B172" s="247"/>
      <c r="C172" s="247"/>
      <c r="D172" s="247"/>
      <c r="E172" s="247"/>
      <c r="F172" s="247"/>
      <c r="G172" s="247"/>
      <c r="H172" s="247"/>
      <c r="I172" s="247"/>
      <c r="J172" s="206"/>
      <c r="K172" s="206"/>
      <c r="L172" s="229"/>
      <c r="M172" s="229"/>
      <c r="N172" s="229"/>
      <c r="O172" s="229"/>
      <c r="P172" s="153"/>
      <c r="Q172" s="334"/>
      <c r="R172" s="334"/>
      <c r="S172" s="334"/>
      <c r="T172" s="334"/>
      <c r="U172" s="334"/>
      <c r="V172" s="334"/>
      <c r="W172" s="334"/>
      <c r="X172" s="334"/>
      <c r="Y172" s="334"/>
      <c r="Z172" s="334"/>
      <c r="AA172" s="206"/>
      <c r="AB172" s="206"/>
      <c r="AC172" s="206"/>
      <c r="AD172" s="229"/>
      <c r="AE172" s="229"/>
      <c r="AF172" s="229"/>
      <c r="AG172" s="229"/>
      <c r="AH172" s="229"/>
    </row>
    <row r="173" customFormat="false" ht="10.15" hidden="false" customHeight="true" outlineLevel="0" collapsed="false">
      <c r="A173" s="324"/>
      <c r="B173" s="335" t="s">
        <v>403</v>
      </c>
      <c r="C173" s="335"/>
      <c r="D173" s="228" t="s">
        <v>404</v>
      </c>
      <c r="E173" s="228"/>
      <c r="F173" s="228"/>
      <c r="G173" s="228"/>
      <c r="H173" s="228"/>
      <c r="I173" s="228"/>
      <c r="J173" s="336" t="n">
        <v>512</v>
      </c>
      <c r="K173" s="336"/>
      <c r="L173" s="327" t="n">
        <f aca="false">Vkladani_dat!G111</f>
        <v>0</v>
      </c>
      <c r="M173" s="327"/>
      <c r="N173" s="327"/>
      <c r="O173" s="327"/>
      <c r="P173" s="153"/>
      <c r="Q173" s="334"/>
      <c r="R173" s="334"/>
      <c r="S173" s="334"/>
      <c r="T173" s="334"/>
      <c r="U173" s="334"/>
      <c r="V173" s="334"/>
      <c r="W173" s="334"/>
      <c r="X173" s="334"/>
      <c r="Y173" s="334"/>
      <c r="Z173" s="334"/>
      <c r="AA173" s="206"/>
      <c r="AB173" s="206"/>
      <c r="AC173" s="206"/>
      <c r="AD173" s="229"/>
      <c r="AE173" s="229"/>
      <c r="AF173" s="229"/>
      <c r="AG173" s="229"/>
      <c r="AH173" s="229"/>
    </row>
    <row r="174" customFormat="false" ht="5.45" hidden="false" customHeight="true" outlineLevel="0" collapsed="false">
      <c r="A174" s="324"/>
      <c r="B174" s="335"/>
      <c r="C174" s="335"/>
      <c r="D174" s="228"/>
      <c r="E174" s="228"/>
      <c r="F174" s="228"/>
      <c r="G174" s="228"/>
      <c r="H174" s="228"/>
      <c r="I174" s="228"/>
      <c r="J174" s="336"/>
      <c r="K174" s="336"/>
      <c r="L174" s="327"/>
      <c r="M174" s="327"/>
      <c r="N174" s="327"/>
      <c r="O174" s="327"/>
      <c r="P174" s="153"/>
      <c r="Q174" s="334" t="s">
        <v>258</v>
      </c>
      <c r="R174" s="334"/>
      <c r="S174" s="334"/>
      <c r="T174" s="334"/>
      <c r="U174" s="334"/>
      <c r="V174" s="334"/>
      <c r="W174" s="334"/>
      <c r="X174" s="334"/>
      <c r="Y174" s="334"/>
      <c r="Z174" s="334"/>
      <c r="AA174" s="206" t="n">
        <v>802</v>
      </c>
      <c r="AB174" s="206"/>
      <c r="AC174" s="206"/>
      <c r="AD174" s="229" t="n">
        <f aca="false">Vkladani_dat!G159</f>
        <v>0</v>
      </c>
      <c r="AE174" s="229"/>
      <c r="AF174" s="229"/>
      <c r="AG174" s="229"/>
      <c r="AH174" s="229"/>
    </row>
    <row r="175" customFormat="false" ht="5.25" hidden="false" customHeight="true" outlineLevel="0" collapsed="false">
      <c r="A175" s="324"/>
      <c r="B175" s="335"/>
      <c r="C175" s="335"/>
      <c r="D175" s="228"/>
      <c r="E175" s="228"/>
      <c r="F175" s="228"/>
      <c r="G175" s="228"/>
      <c r="H175" s="228"/>
      <c r="I175" s="228"/>
      <c r="J175" s="336"/>
      <c r="K175" s="336"/>
      <c r="L175" s="327"/>
      <c r="M175" s="327"/>
      <c r="N175" s="327"/>
      <c r="O175" s="327"/>
      <c r="P175" s="153"/>
      <c r="Q175" s="334"/>
      <c r="R175" s="334"/>
      <c r="S175" s="334"/>
      <c r="T175" s="334"/>
      <c r="U175" s="334"/>
      <c r="V175" s="334"/>
      <c r="W175" s="334"/>
      <c r="X175" s="334"/>
      <c r="Y175" s="334"/>
      <c r="Z175" s="334"/>
      <c r="AA175" s="206"/>
      <c r="AB175" s="206"/>
      <c r="AC175" s="206"/>
      <c r="AD175" s="229"/>
      <c r="AE175" s="229"/>
      <c r="AF175" s="229"/>
      <c r="AG175" s="229"/>
      <c r="AH175" s="229"/>
    </row>
    <row r="176" customFormat="false" ht="6" hidden="false" customHeight="true" outlineLevel="0" collapsed="false">
      <c r="A176" s="324"/>
      <c r="B176" s="335"/>
      <c r="C176" s="335"/>
      <c r="D176" s="228"/>
      <c r="E176" s="228"/>
      <c r="F176" s="228"/>
      <c r="G176" s="228"/>
      <c r="H176" s="228"/>
      <c r="I176" s="228"/>
      <c r="J176" s="336"/>
      <c r="K176" s="336"/>
      <c r="L176" s="327"/>
      <c r="M176" s="327"/>
      <c r="N176" s="327"/>
      <c r="O176" s="327"/>
      <c r="P176" s="153"/>
      <c r="Q176" s="334"/>
      <c r="R176" s="334"/>
      <c r="S176" s="334"/>
      <c r="T176" s="334"/>
      <c r="U176" s="334"/>
      <c r="V176" s="334"/>
      <c r="W176" s="334"/>
      <c r="X176" s="334"/>
      <c r="Y176" s="334"/>
      <c r="Z176" s="334"/>
      <c r="AA176" s="206"/>
      <c r="AB176" s="206"/>
      <c r="AC176" s="206"/>
      <c r="AD176" s="229"/>
      <c r="AE176" s="229"/>
      <c r="AF176" s="229"/>
      <c r="AG176" s="229"/>
      <c r="AH176" s="229"/>
    </row>
    <row r="177" customFormat="false" ht="6" hidden="false" customHeight="true" outlineLevel="0" collapsed="false">
      <c r="A177" s="324"/>
      <c r="B177" s="335"/>
      <c r="C177" s="335"/>
      <c r="D177" s="337" t="s">
        <v>209</v>
      </c>
      <c r="E177" s="337"/>
      <c r="F177" s="337"/>
      <c r="G177" s="337"/>
      <c r="H177" s="337"/>
      <c r="I177" s="337"/>
      <c r="J177" s="338" t="n">
        <v>513</v>
      </c>
      <c r="K177" s="338"/>
      <c r="L177" s="339" t="n">
        <f aca="false">Vkladani_dat!G112</f>
        <v>0</v>
      </c>
      <c r="M177" s="339"/>
      <c r="N177" s="339"/>
      <c r="O177" s="339"/>
      <c r="P177" s="153"/>
      <c r="Q177" s="334" t="s">
        <v>260</v>
      </c>
      <c r="R177" s="334"/>
      <c r="S177" s="334"/>
      <c r="T177" s="334"/>
      <c r="U177" s="334"/>
      <c r="V177" s="334"/>
      <c r="W177" s="334"/>
      <c r="X177" s="334"/>
      <c r="Y177" s="334"/>
      <c r="Z177" s="334"/>
      <c r="AA177" s="206" t="n">
        <v>803</v>
      </c>
      <c r="AB177" s="206"/>
      <c r="AC177" s="206"/>
      <c r="AD177" s="229" t="n">
        <f aca="false">Vkladani_dat!G160</f>
        <v>0</v>
      </c>
      <c r="AE177" s="229"/>
      <c r="AF177" s="229"/>
      <c r="AG177" s="229"/>
      <c r="AH177" s="229"/>
    </row>
    <row r="178" customFormat="false" ht="6" hidden="false" customHeight="true" outlineLevel="0" collapsed="false">
      <c r="A178" s="324"/>
      <c r="B178" s="335"/>
      <c r="C178" s="335"/>
      <c r="D178" s="337"/>
      <c r="E178" s="337"/>
      <c r="F178" s="337"/>
      <c r="G178" s="337"/>
      <c r="H178" s="337"/>
      <c r="I178" s="337"/>
      <c r="J178" s="338"/>
      <c r="K178" s="338"/>
      <c r="L178" s="339"/>
      <c r="M178" s="339"/>
      <c r="N178" s="339"/>
      <c r="O178" s="339"/>
      <c r="P178" s="153"/>
      <c r="Q178" s="334"/>
      <c r="R178" s="334"/>
      <c r="S178" s="334"/>
      <c r="T178" s="334"/>
      <c r="U178" s="334"/>
      <c r="V178" s="334"/>
      <c r="W178" s="334"/>
      <c r="X178" s="334"/>
      <c r="Y178" s="334"/>
      <c r="Z178" s="334"/>
      <c r="AA178" s="206"/>
      <c r="AB178" s="206"/>
      <c r="AC178" s="206"/>
      <c r="AD178" s="229"/>
      <c r="AE178" s="229"/>
      <c r="AF178" s="229"/>
      <c r="AG178" s="229"/>
      <c r="AH178" s="229"/>
    </row>
    <row r="179" customFormat="false" ht="3.6" hidden="false" customHeight="true" outlineLevel="0" collapsed="false">
      <c r="A179" s="340" t="s">
        <v>405</v>
      </c>
      <c r="B179" s="340"/>
      <c r="C179" s="340"/>
      <c r="D179" s="340"/>
      <c r="E179" s="340"/>
      <c r="F179" s="340"/>
      <c r="G179" s="340"/>
      <c r="H179" s="340"/>
      <c r="I179" s="340"/>
      <c r="J179" s="340"/>
      <c r="K179" s="340"/>
      <c r="L179" s="340"/>
      <c r="M179" s="340"/>
      <c r="N179" s="340"/>
      <c r="O179" s="340"/>
      <c r="P179" s="153"/>
      <c r="Q179" s="334"/>
      <c r="R179" s="334"/>
      <c r="S179" s="334"/>
      <c r="T179" s="334"/>
      <c r="U179" s="334"/>
      <c r="V179" s="334"/>
      <c r="W179" s="334"/>
      <c r="X179" s="334"/>
      <c r="Y179" s="334"/>
      <c r="Z179" s="334"/>
      <c r="AA179" s="206"/>
      <c r="AB179" s="206"/>
      <c r="AC179" s="206"/>
      <c r="AD179" s="229"/>
      <c r="AE179" s="229"/>
      <c r="AF179" s="229"/>
      <c r="AG179" s="229"/>
      <c r="AH179" s="229"/>
    </row>
    <row r="180" customFormat="false" ht="7.15" hidden="false" customHeight="true" outlineLevel="0" collapsed="false">
      <c r="A180" s="340"/>
      <c r="B180" s="340"/>
      <c r="C180" s="340"/>
      <c r="D180" s="340"/>
      <c r="E180" s="340"/>
      <c r="F180" s="340"/>
      <c r="G180" s="340"/>
      <c r="H180" s="340"/>
      <c r="I180" s="340"/>
      <c r="J180" s="340"/>
      <c r="K180" s="340"/>
      <c r="L180" s="340"/>
      <c r="M180" s="340"/>
      <c r="N180" s="340"/>
      <c r="O180" s="340"/>
      <c r="P180" s="153"/>
      <c r="Q180" s="341" t="s">
        <v>406</v>
      </c>
      <c r="R180" s="341"/>
      <c r="S180" s="342" t="s">
        <v>263</v>
      </c>
      <c r="T180" s="342"/>
      <c r="U180" s="342"/>
      <c r="V180" s="342"/>
      <c r="W180" s="342"/>
      <c r="X180" s="342"/>
      <c r="Y180" s="342"/>
      <c r="Z180" s="342"/>
      <c r="AA180" s="336" t="n">
        <v>804</v>
      </c>
      <c r="AB180" s="336"/>
      <c r="AC180" s="336"/>
      <c r="AD180" s="229" t="n">
        <f aca="false">Vkladani_dat!G161</f>
        <v>0</v>
      </c>
      <c r="AE180" s="229"/>
      <c r="AF180" s="229"/>
      <c r="AG180" s="229"/>
      <c r="AH180" s="229"/>
    </row>
    <row r="181" customFormat="false" ht="4.9" hidden="false" customHeight="true" outlineLevel="0" collapsed="false">
      <c r="A181" s="343"/>
      <c r="B181" s="343"/>
      <c r="C181" s="343"/>
      <c r="D181" s="343"/>
      <c r="E181" s="343"/>
      <c r="F181" s="343"/>
      <c r="G181" s="343"/>
      <c r="H181" s="343"/>
      <c r="I181" s="343"/>
      <c r="J181" s="331" t="s">
        <v>322</v>
      </c>
      <c r="K181" s="331"/>
      <c r="L181" s="332" t="s">
        <v>40</v>
      </c>
      <c r="M181" s="332"/>
      <c r="N181" s="332"/>
      <c r="O181" s="332"/>
      <c r="P181" s="153"/>
      <c r="Q181" s="341"/>
      <c r="R181" s="341"/>
      <c r="S181" s="342"/>
      <c r="T181" s="342"/>
      <c r="U181" s="342"/>
      <c r="V181" s="342"/>
      <c r="W181" s="342"/>
      <c r="X181" s="342"/>
      <c r="Y181" s="342"/>
      <c r="Z181" s="342"/>
      <c r="AA181" s="336"/>
      <c r="AB181" s="336"/>
      <c r="AC181" s="336"/>
      <c r="AD181" s="229"/>
      <c r="AE181" s="229"/>
      <c r="AF181" s="229"/>
      <c r="AG181" s="229"/>
      <c r="AH181" s="229"/>
    </row>
    <row r="182" customFormat="false" ht="4.9" hidden="false" customHeight="true" outlineLevel="0" collapsed="false">
      <c r="A182" s="343"/>
      <c r="B182" s="343"/>
      <c r="C182" s="343"/>
      <c r="D182" s="343"/>
      <c r="E182" s="343"/>
      <c r="F182" s="343"/>
      <c r="G182" s="343"/>
      <c r="H182" s="343"/>
      <c r="I182" s="343"/>
      <c r="J182" s="331"/>
      <c r="K182" s="331"/>
      <c r="L182" s="332"/>
      <c r="M182" s="332"/>
      <c r="N182" s="332"/>
      <c r="O182" s="332"/>
      <c r="P182" s="153"/>
      <c r="Q182" s="341"/>
      <c r="R182" s="341"/>
      <c r="S182" s="342" t="s">
        <v>264</v>
      </c>
      <c r="T182" s="342"/>
      <c r="U182" s="342"/>
      <c r="V182" s="342"/>
      <c r="W182" s="342"/>
      <c r="X182" s="342"/>
      <c r="Y182" s="342"/>
      <c r="Z182" s="342"/>
      <c r="AA182" s="206" t="n">
        <v>805</v>
      </c>
      <c r="AB182" s="206"/>
      <c r="AC182" s="206"/>
      <c r="AD182" s="229" t="n">
        <f aca="false">Vkladani_dat!G162</f>
        <v>0</v>
      </c>
      <c r="AE182" s="229"/>
      <c r="AF182" s="229"/>
      <c r="AG182" s="229"/>
      <c r="AH182" s="229"/>
    </row>
    <row r="183" customFormat="false" ht="6" hidden="false" customHeight="true" outlineLevel="0" collapsed="false">
      <c r="A183" s="316" t="s">
        <v>43</v>
      </c>
      <c r="B183" s="316"/>
      <c r="C183" s="316"/>
      <c r="D183" s="316"/>
      <c r="E183" s="316"/>
      <c r="F183" s="316"/>
      <c r="G183" s="316"/>
      <c r="H183" s="316"/>
      <c r="I183" s="316"/>
      <c r="J183" s="344" t="n">
        <v>1</v>
      </c>
      <c r="K183" s="344"/>
      <c r="L183" s="318" t="n">
        <v>2</v>
      </c>
      <c r="M183" s="318"/>
      <c r="N183" s="318"/>
      <c r="O183" s="318"/>
      <c r="P183" s="153"/>
      <c r="Q183" s="341"/>
      <c r="R183" s="341"/>
      <c r="S183" s="342"/>
      <c r="T183" s="342"/>
      <c r="U183" s="342"/>
      <c r="V183" s="342"/>
      <c r="W183" s="342"/>
      <c r="X183" s="342"/>
      <c r="Y183" s="342"/>
      <c r="Z183" s="342"/>
      <c r="AA183" s="206"/>
      <c r="AB183" s="206"/>
      <c r="AC183" s="206"/>
      <c r="AD183" s="229"/>
      <c r="AE183" s="229"/>
      <c r="AF183" s="229"/>
      <c r="AG183" s="229"/>
      <c r="AH183" s="229"/>
    </row>
    <row r="184" customFormat="false" ht="5.25" hidden="false" customHeight="true" outlineLevel="0" collapsed="false">
      <c r="A184" s="316"/>
      <c r="B184" s="316"/>
      <c r="C184" s="316"/>
      <c r="D184" s="316"/>
      <c r="E184" s="316"/>
      <c r="F184" s="316"/>
      <c r="G184" s="316"/>
      <c r="H184" s="316"/>
      <c r="I184" s="316"/>
      <c r="J184" s="344"/>
      <c r="K184" s="344"/>
      <c r="L184" s="318"/>
      <c r="M184" s="318"/>
      <c r="N184" s="318"/>
      <c r="O184" s="318"/>
      <c r="P184" s="153"/>
      <c r="Q184" s="341"/>
      <c r="R184" s="341"/>
      <c r="S184" s="342" t="s">
        <v>265</v>
      </c>
      <c r="T184" s="342"/>
      <c r="U184" s="342"/>
      <c r="V184" s="342"/>
      <c r="W184" s="342"/>
      <c r="X184" s="342"/>
      <c r="Y184" s="342"/>
      <c r="Z184" s="342"/>
      <c r="AA184" s="206" t="n">
        <v>806</v>
      </c>
      <c r="AB184" s="206"/>
      <c r="AC184" s="206"/>
      <c r="AD184" s="229" t="n">
        <f aca="false">Vkladani_dat!G163</f>
        <v>0</v>
      </c>
      <c r="AE184" s="229"/>
      <c r="AF184" s="229"/>
      <c r="AG184" s="229"/>
      <c r="AH184" s="229"/>
    </row>
    <row r="185" customFormat="false" ht="7.5" hidden="false" customHeight="true" outlineLevel="0" collapsed="false">
      <c r="A185" s="345" t="s">
        <v>407</v>
      </c>
      <c r="B185" s="345"/>
      <c r="C185" s="345"/>
      <c r="D185" s="345"/>
      <c r="E185" s="345"/>
      <c r="F185" s="345"/>
      <c r="G185" s="345"/>
      <c r="H185" s="345"/>
      <c r="I185" s="345"/>
      <c r="J185" s="206" t="n">
        <v>601</v>
      </c>
      <c r="K185" s="206"/>
      <c r="L185" s="229" t="n">
        <f aca="false">Vkladani_dat!G117</f>
        <v>0</v>
      </c>
      <c r="M185" s="229"/>
      <c r="N185" s="229"/>
      <c r="O185" s="229"/>
      <c r="P185" s="153"/>
      <c r="Q185" s="341"/>
      <c r="R185" s="341"/>
      <c r="S185" s="342"/>
      <c r="T185" s="342"/>
      <c r="U185" s="342"/>
      <c r="V185" s="342"/>
      <c r="W185" s="342"/>
      <c r="X185" s="342"/>
      <c r="Y185" s="342"/>
      <c r="Z185" s="342"/>
      <c r="AA185" s="206"/>
      <c r="AB185" s="206"/>
      <c r="AC185" s="206"/>
      <c r="AD185" s="229"/>
      <c r="AE185" s="229"/>
      <c r="AF185" s="229"/>
      <c r="AG185" s="229"/>
      <c r="AH185" s="229"/>
    </row>
    <row r="186" customFormat="false" ht="3.6" hidden="false" customHeight="true" outlineLevel="0" collapsed="false">
      <c r="A186" s="345"/>
      <c r="B186" s="345"/>
      <c r="C186" s="345"/>
      <c r="D186" s="345"/>
      <c r="E186" s="345"/>
      <c r="F186" s="345"/>
      <c r="G186" s="345"/>
      <c r="H186" s="345"/>
      <c r="I186" s="345"/>
      <c r="J186" s="206"/>
      <c r="K186" s="206"/>
      <c r="L186" s="229"/>
      <c r="M186" s="229"/>
      <c r="N186" s="229"/>
      <c r="O186" s="229"/>
      <c r="P186" s="153"/>
      <c r="Q186" s="341"/>
      <c r="R186" s="341"/>
      <c r="S186" s="346" t="s">
        <v>266</v>
      </c>
      <c r="T186" s="346"/>
      <c r="U186" s="346"/>
      <c r="V186" s="346"/>
      <c r="W186" s="346"/>
      <c r="X186" s="346"/>
      <c r="Y186" s="346"/>
      <c r="Z186" s="346"/>
      <c r="AA186" s="347" t="n">
        <v>807</v>
      </c>
      <c r="AB186" s="347"/>
      <c r="AC186" s="347"/>
      <c r="AD186" s="348" t="n">
        <f aca="false">Vkladani_dat!G164</f>
        <v>0</v>
      </c>
      <c r="AE186" s="348"/>
      <c r="AF186" s="348"/>
      <c r="AG186" s="348"/>
      <c r="AH186" s="348"/>
    </row>
    <row r="187" customFormat="false" ht="9" hidden="false" customHeight="true" outlineLevel="0" collapsed="false">
      <c r="A187" s="345" t="s">
        <v>408</v>
      </c>
      <c r="B187" s="345"/>
      <c r="C187" s="345"/>
      <c r="D187" s="345"/>
      <c r="E187" s="345"/>
      <c r="F187" s="345"/>
      <c r="G187" s="345"/>
      <c r="H187" s="345"/>
      <c r="I187" s="345"/>
      <c r="J187" s="206" t="n">
        <v>602</v>
      </c>
      <c r="K187" s="206"/>
      <c r="L187" s="349" t="n">
        <f aca="false">Vkladani_dat!G118</f>
        <v>0</v>
      </c>
      <c r="M187" s="349"/>
      <c r="N187" s="349"/>
      <c r="O187" s="349"/>
      <c r="P187" s="153"/>
      <c r="Q187" s="341"/>
      <c r="R187" s="341"/>
      <c r="S187" s="346"/>
      <c r="T187" s="346"/>
      <c r="U187" s="346"/>
      <c r="V187" s="346"/>
      <c r="W187" s="346"/>
      <c r="X187" s="346"/>
      <c r="Y187" s="346"/>
      <c r="Z187" s="346"/>
      <c r="AA187" s="347"/>
      <c r="AB187" s="347"/>
      <c r="AC187" s="347"/>
      <c r="AD187" s="348"/>
      <c r="AE187" s="348"/>
      <c r="AF187" s="348"/>
      <c r="AG187" s="348"/>
      <c r="AH187" s="348"/>
    </row>
    <row r="188" customFormat="false" ht="6" hidden="false" customHeight="true" outlineLevel="0" collapsed="false">
      <c r="A188" s="345"/>
      <c r="B188" s="345"/>
      <c r="C188" s="345"/>
      <c r="D188" s="345"/>
      <c r="E188" s="345"/>
      <c r="F188" s="345"/>
      <c r="G188" s="345"/>
      <c r="H188" s="345"/>
      <c r="I188" s="345"/>
      <c r="J188" s="206"/>
      <c r="K188" s="206"/>
      <c r="L188" s="349"/>
      <c r="M188" s="349"/>
      <c r="N188" s="349"/>
      <c r="O188" s="349"/>
      <c r="P188" s="153"/>
      <c r="Q188" s="350" t="s">
        <v>409</v>
      </c>
      <c r="R188" s="350"/>
      <c r="S188" s="350"/>
      <c r="T188" s="350"/>
      <c r="U188" s="350"/>
      <c r="V188" s="350"/>
      <c r="W188" s="350"/>
      <c r="X188" s="350"/>
      <c r="Y188" s="350"/>
      <c r="Z188" s="350"/>
      <c r="AA188" s="206" t="n">
        <v>808</v>
      </c>
      <c r="AB188" s="206"/>
      <c r="AC188" s="206"/>
      <c r="AD188" s="229" t="n">
        <f aca="false">Vkladani_dat!G165</f>
        <v>0</v>
      </c>
      <c r="AE188" s="229"/>
      <c r="AF188" s="229"/>
      <c r="AG188" s="229"/>
      <c r="AH188" s="229"/>
    </row>
    <row r="189" customFormat="false" ht="6" hidden="false" customHeight="true" outlineLevel="0" collapsed="false">
      <c r="A189" s="351" t="s">
        <v>215</v>
      </c>
      <c r="B189" s="352" t="s">
        <v>216</v>
      </c>
      <c r="C189" s="342" t="s">
        <v>217</v>
      </c>
      <c r="D189" s="342"/>
      <c r="E189" s="342"/>
      <c r="F189" s="342"/>
      <c r="G189" s="342"/>
      <c r="H189" s="342"/>
      <c r="I189" s="342"/>
      <c r="J189" s="206" t="n">
        <v>603</v>
      </c>
      <c r="K189" s="206"/>
      <c r="L189" s="349" t="n">
        <f aca="false">Vkladani_dat!G119</f>
        <v>0</v>
      </c>
      <c r="M189" s="349"/>
      <c r="N189" s="349"/>
      <c r="O189" s="349"/>
      <c r="P189" s="153"/>
      <c r="Q189" s="350"/>
      <c r="R189" s="350"/>
      <c r="S189" s="350"/>
      <c r="T189" s="350"/>
      <c r="U189" s="350"/>
      <c r="V189" s="350"/>
      <c r="W189" s="350"/>
      <c r="X189" s="350"/>
      <c r="Y189" s="350"/>
      <c r="Z189" s="350"/>
      <c r="AA189" s="206"/>
      <c r="AB189" s="206"/>
      <c r="AC189" s="206"/>
      <c r="AD189" s="229"/>
      <c r="AE189" s="229"/>
      <c r="AF189" s="229"/>
      <c r="AG189" s="229"/>
      <c r="AH189" s="229"/>
    </row>
    <row r="190" customFormat="false" ht="6.75" hidden="false" customHeight="true" outlineLevel="0" collapsed="false">
      <c r="A190" s="351"/>
      <c r="B190" s="352"/>
      <c r="C190" s="342"/>
      <c r="D190" s="342"/>
      <c r="E190" s="342"/>
      <c r="F190" s="342"/>
      <c r="G190" s="342"/>
      <c r="H190" s="342"/>
      <c r="I190" s="342"/>
      <c r="J190" s="206"/>
      <c r="K190" s="206"/>
      <c r="L190" s="349"/>
      <c r="M190" s="349"/>
      <c r="N190" s="349"/>
      <c r="O190" s="349"/>
      <c r="P190" s="153"/>
      <c r="Q190" s="350"/>
      <c r="R190" s="350"/>
      <c r="S190" s="350"/>
      <c r="T190" s="350"/>
      <c r="U190" s="350"/>
      <c r="V190" s="350"/>
      <c r="W190" s="350"/>
      <c r="X190" s="350"/>
      <c r="Y190" s="350"/>
      <c r="Z190" s="350"/>
      <c r="AA190" s="206"/>
      <c r="AB190" s="206"/>
      <c r="AC190" s="206"/>
      <c r="AD190" s="229"/>
      <c r="AE190" s="229"/>
      <c r="AF190" s="229"/>
      <c r="AG190" s="229"/>
      <c r="AH190" s="229"/>
    </row>
    <row r="191" customFormat="false" ht="3.6" hidden="false" customHeight="true" outlineLevel="0" collapsed="false">
      <c r="A191" s="351"/>
      <c r="B191" s="352"/>
      <c r="C191" s="342" t="s">
        <v>218</v>
      </c>
      <c r="D191" s="342"/>
      <c r="E191" s="342"/>
      <c r="F191" s="342"/>
      <c r="G191" s="342"/>
      <c r="H191" s="342"/>
      <c r="I191" s="342"/>
      <c r="J191" s="206" t="n">
        <v>604</v>
      </c>
      <c r="K191" s="206"/>
      <c r="L191" s="353" t="n">
        <f aca="false">Vkladani_dat!G120</f>
        <v>0</v>
      </c>
      <c r="M191" s="353"/>
      <c r="N191" s="353"/>
      <c r="O191" s="353"/>
      <c r="P191" s="153"/>
      <c r="Q191" s="350"/>
      <c r="R191" s="350"/>
      <c r="S191" s="350"/>
      <c r="T191" s="350"/>
      <c r="U191" s="350"/>
      <c r="V191" s="350"/>
      <c r="W191" s="350"/>
      <c r="X191" s="350"/>
      <c r="Y191" s="350"/>
      <c r="Z191" s="350"/>
      <c r="AA191" s="206"/>
      <c r="AB191" s="206"/>
      <c r="AC191" s="206"/>
      <c r="AD191" s="229"/>
      <c r="AE191" s="229"/>
      <c r="AF191" s="229"/>
      <c r="AG191" s="229"/>
      <c r="AH191" s="229"/>
    </row>
    <row r="192" customFormat="false" ht="3" hidden="true" customHeight="true" outlineLevel="0" collapsed="false">
      <c r="A192" s="351"/>
      <c r="B192" s="352"/>
      <c r="C192" s="342"/>
      <c r="D192" s="342"/>
      <c r="E192" s="342"/>
      <c r="F192" s="342"/>
      <c r="G192" s="342"/>
      <c r="H192" s="342"/>
      <c r="I192" s="342"/>
      <c r="J192" s="206"/>
      <c r="K192" s="206"/>
      <c r="L192" s="353"/>
      <c r="M192" s="353"/>
      <c r="N192" s="353"/>
      <c r="O192" s="353"/>
      <c r="P192" s="153"/>
      <c r="Q192" s="354"/>
      <c r="R192" s="355"/>
      <c r="S192" s="355"/>
      <c r="T192" s="355"/>
      <c r="U192" s="355"/>
      <c r="V192" s="355"/>
      <c r="W192" s="355"/>
      <c r="X192" s="355"/>
      <c r="Y192" s="355"/>
      <c r="Z192" s="356"/>
      <c r="AA192" s="206"/>
      <c r="AB192" s="206"/>
      <c r="AC192" s="206"/>
      <c r="AD192" s="229"/>
      <c r="AE192" s="229"/>
      <c r="AF192" s="229"/>
      <c r="AG192" s="229"/>
      <c r="AH192" s="229"/>
    </row>
    <row r="193" customFormat="false" ht="7.15" hidden="false" customHeight="true" outlineLevel="0" collapsed="false">
      <c r="A193" s="351"/>
      <c r="B193" s="352"/>
      <c r="C193" s="342"/>
      <c r="D193" s="342"/>
      <c r="E193" s="342"/>
      <c r="F193" s="342"/>
      <c r="G193" s="342"/>
      <c r="H193" s="342"/>
      <c r="I193" s="342"/>
      <c r="J193" s="206"/>
      <c r="K193" s="206"/>
      <c r="L193" s="353"/>
      <c r="M193" s="353"/>
      <c r="N193" s="353"/>
      <c r="O193" s="353"/>
      <c r="P193" s="153"/>
      <c r="Q193" s="357" t="s">
        <v>269</v>
      </c>
      <c r="R193" s="357"/>
      <c r="S193" s="358" t="s">
        <v>270</v>
      </c>
      <c r="T193" s="358"/>
      <c r="U193" s="358"/>
      <c r="V193" s="358"/>
      <c r="W193" s="358"/>
      <c r="X193" s="358"/>
      <c r="Y193" s="358"/>
      <c r="Z193" s="358"/>
      <c r="AA193" s="206" t="n">
        <v>809</v>
      </c>
      <c r="AB193" s="206"/>
      <c r="AC193" s="206"/>
      <c r="AD193" s="229" t="n">
        <f aca="false">Vkladani_dat!G166</f>
        <v>0</v>
      </c>
      <c r="AE193" s="229"/>
      <c r="AF193" s="229"/>
      <c r="AG193" s="229"/>
      <c r="AH193" s="229"/>
    </row>
    <row r="194" customFormat="false" ht="4.5" hidden="false" customHeight="true" outlineLevel="0" collapsed="false">
      <c r="A194" s="351"/>
      <c r="B194" s="352"/>
      <c r="C194" s="342" t="s">
        <v>219</v>
      </c>
      <c r="D194" s="342"/>
      <c r="E194" s="342"/>
      <c r="F194" s="342"/>
      <c r="G194" s="342"/>
      <c r="H194" s="342"/>
      <c r="I194" s="342"/>
      <c r="J194" s="206" t="n">
        <v>605</v>
      </c>
      <c r="K194" s="206"/>
      <c r="L194" s="353" t="n">
        <f aca="false">Vkladani_dat!G121</f>
        <v>0</v>
      </c>
      <c r="M194" s="353"/>
      <c r="N194" s="353"/>
      <c r="O194" s="353"/>
      <c r="P194" s="153"/>
      <c r="Q194" s="357"/>
      <c r="R194" s="357"/>
      <c r="S194" s="358"/>
      <c r="T194" s="358"/>
      <c r="U194" s="358"/>
      <c r="V194" s="358"/>
      <c r="W194" s="358"/>
      <c r="X194" s="358"/>
      <c r="Y194" s="358"/>
      <c r="Z194" s="358"/>
      <c r="AA194" s="206"/>
      <c r="AB194" s="206"/>
      <c r="AC194" s="206"/>
      <c r="AD194" s="229"/>
      <c r="AE194" s="229"/>
      <c r="AF194" s="229"/>
      <c r="AG194" s="229"/>
      <c r="AH194" s="229"/>
    </row>
    <row r="195" customFormat="false" ht="7.5" hidden="false" customHeight="true" outlineLevel="0" collapsed="false">
      <c r="A195" s="351"/>
      <c r="B195" s="352"/>
      <c r="C195" s="342"/>
      <c r="D195" s="342"/>
      <c r="E195" s="342"/>
      <c r="F195" s="342"/>
      <c r="G195" s="342"/>
      <c r="H195" s="342"/>
      <c r="I195" s="342"/>
      <c r="J195" s="206"/>
      <c r="K195" s="206"/>
      <c r="L195" s="353"/>
      <c r="M195" s="353"/>
      <c r="N195" s="353"/>
      <c r="O195" s="353"/>
      <c r="P195" s="153"/>
      <c r="Q195" s="357"/>
      <c r="R195" s="357"/>
      <c r="S195" s="358" t="s">
        <v>410</v>
      </c>
      <c r="T195" s="358"/>
      <c r="U195" s="358"/>
      <c r="V195" s="358"/>
      <c r="W195" s="358"/>
      <c r="X195" s="358"/>
      <c r="Y195" s="358"/>
      <c r="Z195" s="358"/>
      <c r="AA195" s="206" t="n">
        <v>810</v>
      </c>
      <c r="AB195" s="206"/>
      <c r="AC195" s="206"/>
      <c r="AD195" s="229" t="n">
        <f aca="false">Vkladani_dat!G167</f>
        <v>0</v>
      </c>
      <c r="AE195" s="229"/>
      <c r="AF195" s="229"/>
      <c r="AG195" s="229"/>
      <c r="AH195" s="229"/>
    </row>
    <row r="196" customFormat="false" ht="1.9" hidden="false" customHeight="true" outlineLevel="0" collapsed="false">
      <c r="A196" s="351"/>
      <c r="B196" s="352"/>
      <c r="C196" s="342"/>
      <c r="D196" s="342"/>
      <c r="E196" s="342"/>
      <c r="F196" s="342"/>
      <c r="G196" s="342"/>
      <c r="H196" s="342"/>
      <c r="I196" s="342"/>
      <c r="J196" s="206"/>
      <c r="K196" s="206"/>
      <c r="L196" s="353"/>
      <c r="M196" s="353"/>
      <c r="N196" s="353"/>
      <c r="O196" s="353"/>
      <c r="P196" s="153"/>
      <c r="Q196" s="357"/>
      <c r="R196" s="357"/>
      <c r="S196" s="358"/>
      <c r="T196" s="358"/>
      <c r="U196" s="358"/>
      <c r="V196" s="358"/>
      <c r="W196" s="358"/>
      <c r="X196" s="358"/>
      <c r="Y196" s="358"/>
      <c r="Z196" s="358"/>
      <c r="AA196" s="206"/>
      <c r="AB196" s="206"/>
      <c r="AC196" s="206"/>
      <c r="AD196" s="229"/>
      <c r="AE196" s="229"/>
      <c r="AF196" s="229"/>
      <c r="AG196" s="229"/>
      <c r="AH196" s="229"/>
    </row>
    <row r="197" customFormat="false" ht="3" hidden="false" customHeight="true" outlineLevel="0" collapsed="false">
      <c r="A197" s="351"/>
      <c r="B197" s="352"/>
      <c r="C197" s="342" t="s">
        <v>220</v>
      </c>
      <c r="D197" s="342"/>
      <c r="E197" s="342"/>
      <c r="F197" s="342"/>
      <c r="G197" s="342"/>
      <c r="H197" s="342"/>
      <c r="I197" s="342"/>
      <c r="J197" s="206" t="n">
        <v>606</v>
      </c>
      <c r="K197" s="206"/>
      <c r="L197" s="353" t="n">
        <f aca="false">Vkladani_dat!G122</f>
        <v>0</v>
      </c>
      <c r="M197" s="353"/>
      <c r="N197" s="353"/>
      <c r="O197" s="353"/>
      <c r="P197" s="153"/>
      <c r="Q197" s="357"/>
      <c r="R197" s="357"/>
      <c r="S197" s="358"/>
      <c r="T197" s="358"/>
      <c r="U197" s="358"/>
      <c r="V197" s="358"/>
      <c r="W197" s="358"/>
      <c r="X197" s="358"/>
      <c r="Y197" s="358"/>
      <c r="Z197" s="358"/>
      <c r="AA197" s="206"/>
      <c r="AB197" s="206"/>
      <c r="AC197" s="206"/>
      <c r="AD197" s="229"/>
      <c r="AE197" s="229"/>
      <c r="AF197" s="229"/>
      <c r="AG197" s="229"/>
      <c r="AH197" s="229"/>
    </row>
    <row r="198" customFormat="false" ht="9.75" hidden="false" customHeight="true" outlineLevel="0" collapsed="false">
      <c r="A198" s="351"/>
      <c r="B198" s="352"/>
      <c r="C198" s="342"/>
      <c r="D198" s="342"/>
      <c r="E198" s="342"/>
      <c r="F198" s="342"/>
      <c r="G198" s="342"/>
      <c r="H198" s="342"/>
      <c r="I198" s="342"/>
      <c r="J198" s="206"/>
      <c r="K198" s="206"/>
      <c r="L198" s="353"/>
      <c r="M198" s="353"/>
      <c r="N198" s="353"/>
      <c r="O198" s="353"/>
      <c r="P198" s="153"/>
      <c r="Q198" s="359" t="s">
        <v>411</v>
      </c>
      <c r="R198" s="359"/>
      <c r="S198" s="359"/>
      <c r="T198" s="359"/>
      <c r="U198" s="359"/>
      <c r="V198" s="359"/>
      <c r="W198" s="359"/>
      <c r="X198" s="359"/>
      <c r="Y198" s="359"/>
      <c r="Z198" s="359"/>
      <c r="AA198" s="360" t="n">
        <v>811</v>
      </c>
      <c r="AB198" s="360"/>
      <c r="AC198" s="360"/>
      <c r="AD198" s="299" t="n">
        <f aca="false">Vkladani_dat!G168</f>
        <v>0</v>
      </c>
      <c r="AE198" s="299"/>
      <c r="AF198" s="299"/>
      <c r="AG198" s="299"/>
      <c r="AH198" s="299"/>
    </row>
    <row r="199" customFormat="false" ht="2.25" hidden="false" customHeight="true" outlineLevel="0" collapsed="false">
      <c r="A199" s="351"/>
      <c r="B199" s="352"/>
      <c r="C199" s="361" t="s">
        <v>221</v>
      </c>
      <c r="D199" s="361"/>
      <c r="E199" s="361"/>
      <c r="F199" s="361"/>
      <c r="G199" s="361"/>
      <c r="H199" s="361"/>
      <c r="I199" s="361"/>
      <c r="J199" s="206" t="n">
        <v>607</v>
      </c>
      <c r="K199" s="206"/>
      <c r="L199" s="353" t="n">
        <f aca="false">Vkladani_dat!G123</f>
        <v>0</v>
      </c>
      <c r="M199" s="353"/>
      <c r="N199" s="353"/>
      <c r="O199" s="353"/>
      <c r="P199" s="153"/>
      <c r="Q199" s="359"/>
      <c r="R199" s="359"/>
      <c r="S199" s="359"/>
      <c r="T199" s="359"/>
      <c r="U199" s="359"/>
      <c r="V199" s="359"/>
      <c r="W199" s="359"/>
      <c r="X199" s="359"/>
      <c r="Y199" s="359"/>
      <c r="Z199" s="359"/>
      <c r="AA199" s="360"/>
      <c r="AB199" s="360"/>
      <c r="AC199" s="360"/>
      <c r="AD199" s="299"/>
      <c r="AE199" s="299"/>
      <c r="AF199" s="299"/>
      <c r="AG199" s="299"/>
      <c r="AH199" s="299"/>
    </row>
    <row r="200" customFormat="false" ht="4.5" hidden="false" customHeight="true" outlineLevel="0" collapsed="false">
      <c r="A200" s="351"/>
      <c r="B200" s="352"/>
      <c r="C200" s="361"/>
      <c r="D200" s="361"/>
      <c r="E200" s="361"/>
      <c r="F200" s="361"/>
      <c r="G200" s="361"/>
      <c r="H200" s="361"/>
      <c r="I200" s="361"/>
      <c r="J200" s="206"/>
      <c r="K200" s="206"/>
      <c r="L200" s="353"/>
      <c r="M200" s="353"/>
      <c r="N200" s="353"/>
      <c r="O200" s="353"/>
      <c r="P200" s="153"/>
      <c r="Q200" s="359"/>
      <c r="R200" s="359"/>
      <c r="S200" s="359"/>
      <c r="T200" s="359"/>
      <c r="U200" s="359"/>
      <c r="V200" s="359"/>
      <c r="W200" s="359"/>
      <c r="X200" s="359"/>
      <c r="Y200" s="359"/>
      <c r="Z200" s="359"/>
      <c r="AA200" s="360"/>
      <c r="AB200" s="360"/>
      <c r="AC200" s="360"/>
      <c r="AD200" s="299"/>
      <c r="AE200" s="299"/>
      <c r="AF200" s="299"/>
      <c r="AG200" s="299"/>
      <c r="AH200" s="299"/>
    </row>
    <row r="201" customFormat="false" ht="6" hidden="false" customHeight="true" outlineLevel="0" collapsed="false">
      <c r="A201" s="351"/>
      <c r="B201" s="352"/>
      <c r="C201" s="361"/>
      <c r="D201" s="361"/>
      <c r="E201" s="361"/>
      <c r="F201" s="361"/>
      <c r="G201" s="361"/>
      <c r="H201" s="361"/>
      <c r="I201" s="361"/>
      <c r="J201" s="206"/>
      <c r="K201" s="206"/>
      <c r="L201" s="353"/>
      <c r="M201" s="353"/>
      <c r="N201" s="353"/>
      <c r="O201" s="353"/>
      <c r="P201" s="153"/>
      <c r="Q201" s="334" t="s">
        <v>412</v>
      </c>
      <c r="R201" s="334"/>
      <c r="S201" s="334"/>
      <c r="T201" s="334"/>
      <c r="U201" s="334"/>
      <c r="V201" s="334"/>
      <c r="W201" s="334"/>
      <c r="X201" s="334"/>
      <c r="Y201" s="334"/>
      <c r="Z201" s="334"/>
      <c r="AA201" s="206" t="n">
        <v>812</v>
      </c>
      <c r="AB201" s="206"/>
      <c r="AC201" s="206"/>
      <c r="AD201" s="229" t="n">
        <f aca="false">Vkladani_dat!G169</f>
        <v>0</v>
      </c>
      <c r="AE201" s="229"/>
      <c r="AF201" s="229"/>
      <c r="AG201" s="229"/>
      <c r="AH201" s="229"/>
    </row>
    <row r="202" customFormat="false" ht="6.75" hidden="false" customHeight="true" outlineLevel="0" collapsed="false">
      <c r="A202" s="351"/>
      <c r="B202" s="352"/>
      <c r="C202" s="342" t="s">
        <v>222</v>
      </c>
      <c r="D202" s="342"/>
      <c r="E202" s="342"/>
      <c r="F202" s="342"/>
      <c r="G202" s="342"/>
      <c r="H202" s="342"/>
      <c r="I202" s="342"/>
      <c r="J202" s="206" t="n">
        <v>608</v>
      </c>
      <c r="K202" s="206"/>
      <c r="L202" s="353" t="n">
        <f aca="false">Vkladani_dat!G124</f>
        <v>0</v>
      </c>
      <c r="M202" s="353"/>
      <c r="N202" s="353"/>
      <c r="O202" s="353"/>
      <c r="P202" s="153"/>
      <c r="Q202" s="334"/>
      <c r="R202" s="334"/>
      <c r="S202" s="334"/>
      <c r="T202" s="334"/>
      <c r="U202" s="334"/>
      <c r="V202" s="334"/>
      <c r="W202" s="334"/>
      <c r="X202" s="334"/>
      <c r="Y202" s="334"/>
      <c r="Z202" s="334"/>
      <c r="AA202" s="206"/>
      <c r="AB202" s="206"/>
      <c r="AC202" s="206"/>
      <c r="AD202" s="229"/>
      <c r="AE202" s="229"/>
      <c r="AF202" s="229"/>
      <c r="AG202" s="229"/>
      <c r="AH202" s="229"/>
    </row>
    <row r="203" customFormat="false" ht="7.15" hidden="false" customHeight="true" outlineLevel="0" collapsed="false">
      <c r="A203" s="351"/>
      <c r="B203" s="352"/>
      <c r="C203" s="342"/>
      <c r="D203" s="342"/>
      <c r="E203" s="342"/>
      <c r="F203" s="342"/>
      <c r="G203" s="342"/>
      <c r="H203" s="342"/>
      <c r="I203" s="342"/>
      <c r="J203" s="206"/>
      <c r="K203" s="206"/>
      <c r="L203" s="353"/>
      <c r="M203" s="353"/>
      <c r="N203" s="353"/>
      <c r="O203" s="353"/>
      <c r="P203" s="153"/>
      <c r="Q203" s="334" t="s">
        <v>274</v>
      </c>
      <c r="R203" s="334"/>
      <c r="S203" s="334"/>
      <c r="T203" s="334"/>
      <c r="U203" s="334"/>
      <c r="V203" s="334"/>
      <c r="W203" s="334"/>
      <c r="X203" s="334"/>
      <c r="Y203" s="334"/>
      <c r="Z203" s="334"/>
      <c r="AA203" s="206" t="n">
        <v>813</v>
      </c>
      <c r="AB203" s="206"/>
      <c r="AC203" s="206"/>
      <c r="AD203" s="229" t="n">
        <f aca="false">Vkladani_dat!G170</f>
        <v>0</v>
      </c>
      <c r="AE203" s="229"/>
      <c r="AF203" s="229"/>
      <c r="AG203" s="229"/>
      <c r="AH203" s="229"/>
    </row>
    <row r="204" customFormat="false" ht="5.25" hidden="false" customHeight="true" outlineLevel="0" collapsed="false">
      <c r="A204" s="351"/>
      <c r="B204" s="342" t="s">
        <v>223</v>
      </c>
      <c r="C204" s="342"/>
      <c r="D204" s="342"/>
      <c r="E204" s="342"/>
      <c r="F204" s="342"/>
      <c r="G204" s="342"/>
      <c r="H204" s="342"/>
      <c r="I204" s="342"/>
      <c r="J204" s="206" t="n">
        <v>609</v>
      </c>
      <c r="K204" s="206"/>
      <c r="L204" s="353" t="n">
        <f aca="false">Vkladani_dat!G125</f>
        <v>0</v>
      </c>
      <c r="M204" s="353"/>
      <c r="N204" s="353"/>
      <c r="O204" s="353"/>
      <c r="P204" s="153"/>
      <c r="Q204" s="334"/>
      <c r="R204" s="334"/>
      <c r="S204" s="334"/>
      <c r="T204" s="334"/>
      <c r="U204" s="334"/>
      <c r="V204" s="334"/>
      <c r="W204" s="334"/>
      <c r="X204" s="334"/>
      <c r="Y204" s="334"/>
      <c r="Z204" s="334"/>
      <c r="AA204" s="206"/>
      <c r="AB204" s="206"/>
      <c r="AC204" s="206"/>
      <c r="AD204" s="229"/>
      <c r="AE204" s="229"/>
      <c r="AF204" s="229"/>
      <c r="AG204" s="229"/>
      <c r="AH204" s="229"/>
    </row>
    <row r="205" customFormat="false" ht="4.5" hidden="false" customHeight="true" outlineLevel="0" collapsed="false">
      <c r="A205" s="351"/>
      <c r="B205" s="342"/>
      <c r="C205" s="342"/>
      <c r="D205" s="342"/>
      <c r="E205" s="342"/>
      <c r="F205" s="342"/>
      <c r="G205" s="342"/>
      <c r="H205" s="342"/>
      <c r="I205" s="342"/>
      <c r="J205" s="206"/>
      <c r="K205" s="206"/>
      <c r="L205" s="353"/>
      <c r="M205" s="353"/>
      <c r="N205" s="353"/>
      <c r="O205" s="353"/>
      <c r="P205" s="153"/>
      <c r="Q205" s="334" t="s">
        <v>276</v>
      </c>
      <c r="R205" s="334"/>
      <c r="S205" s="334"/>
      <c r="T205" s="334"/>
      <c r="U205" s="334"/>
      <c r="V205" s="334"/>
      <c r="W205" s="334"/>
      <c r="X205" s="334"/>
      <c r="Y205" s="334"/>
      <c r="Z205" s="334"/>
      <c r="AA205" s="206" t="n">
        <v>814</v>
      </c>
      <c r="AB205" s="206"/>
      <c r="AC205" s="206"/>
      <c r="AD205" s="229" t="n">
        <f aca="false">Vkladani_dat!G171</f>
        <v>0</v>
      </c>
      <c r="AE205" s="229"/>
      <c r="AF205" s="229"/>
      <c r="AG205" s="229"/>
      <c r="AH205" s="229"/>
    </row>
    <row r="206" customFormat="false" ht="6" hidden="false" customHeight="true" outlineLevel="0" collapsed="false">
      <c r="A206" s="351"/>
      <c r="B206" s="342"/>
      <c r="C206" s="342"/>
      <c r="D206" s="342"/>
      <c r="E206" s="342"/>
      <c r="F206" s="342"/>
      <c r="G206" s="342"/>
      <c r="H206" s="342"/>
      <c r="I206" s="342"/>
      <c r="J206" s="206"/>
      <c r="K206" s="206"/>
      <c r="L206" s="353"/>
      <c r="M206" s="353"/>
      <c r="N206" s="353"/>
      <c r="O206" s="353"/>
      <c r="P206" s="153"/>
      <c r="Q206" s="334"/>
      <c r="R206" s="334"/>
      <c r="S206" s="334"/>
      <c r="T206" s="334"/>
      <c r="U206" s="334"/>
      <c r="V206" s="334"/>
      <c r="W206" s="334"/>
      <c r="X206" s="334"/>
      <c r="Y206" s="334"/>
      <c r="Z206" s="334"/>
      <c r="AA206" s="206"/>
      <c r="AB206" s="206"/>
      <c r="AC206" s="206"/>
      <c r="AD206" s="229"/>
      <c r="AE206" s="229"/>
      <c r="AF206" s="229"/>
      <c r="AG206" s="229"/>
      <c r="AH206" s="229"/>
    </row>
    <row r="207" customFormat="false" ht="9" hidden="false" customHeight="true" outlineLevel="0" collapsed="false">
      <c r="A207" s="362" t="s">
        <v>413</v>
      </c>
      <c r="B207" s="362"/>
      <c r="C207" s="362"/>
      <c r="D207" s="362"/>
      <c r="E207" s="362"/>
      <c r="F207" s="362"/>
      <c r="G207" s="362"/>
      <c r="H207" s="362"/>
      <c r="I207" s="362"/>
      <c r="J207" s="336" t="n">
        <v>610</v>
      </c>
      <c r="K207" s="336"/>
      <c r="L207" s="363" t="n">
        <f aca="false">Vkladani_dat!G126</f>
        <v>0</v>
      </c>
      <c r="M207" s="363"/>
      <c r="N207" s="363"/>
      <c r="O207" s="363"/>
      <c r="P207" s="153"/>
      <c r="Q207" s="207" t="s">
        <v>277</v>
      </c>
      <c r="R207" s="207"/>
      <c r="S207" s="207"/>
      <c r="T207" s="207"/>
      <c r="U207" s="207"/>
      <c r="V207" s="207"/>
      <c r="W207" s="207"/>
      <c r="X207" s="207"/>
      <c r="Y207" s="207"/>
      <c r="Z207" s="207"/>
      <c r="AA207" s="206" t="n">
        <v>815</v>
      </c>
      <c r="AB207" s="206"/>
      <c r="AC207" s="206"/>
      <c r="AD207" s="229" t="n">
        <f aca="false">Vkladani_dat!G172</f>
        <v>0</v>
      </c>
      <c r="AE207" s="229"/>
      <c r="AF207" s="229"/>
      <c r="AG207" s="229"/>
      <c r="AH207" s="229"/>
    </row>
    <row r="208" customFormat="false" ht="10.5" hidden="false" customHeight="true" outlineLevel="0" collapsed="false">
      <c r="A208" s="364" t="s">
        <v>414</v>
      </c>
      <c r="B208" s="364"/>
      <c r="C208" s="364"/>
      <c r="D208" s="364"/>
      <c r="E208" s="364"/>
      <c r="F208" s="364"/>
      <c r="G208" s="364"/>
      <c r="H208" s="364"/>
      <c r="I208" s="364"/>
      <c r="J208" s="336"/>
      <c r="K208" s="336"/>
      <c r="L208" s="363"/>
      <c r="M208" s="363"/>
      <c r="N208" s="363"/>
      <c r="O208" s="363"/>
      <c r="P208" s="153"/>
      <c r="Q208" s="207"/>
      <c r="R208" s="207"/>
      <c r="S208" s="207"/>
      <c r="T208" s="207"/>
      <c r="U208" s="207"/>
      <c r="V208" s="207"/>
      <c r="W208" s="207"/>
      <c r="X208" s="207"/>
      <c r="Y208" s="207"/>
      <c r="Z208" s="207"/>
      <c r="AA208" s="206"/>
      <c r="AB208" s="206"/>
      <c r="AC208" s="206"/>
      <c r="AD208" s="229"/>
      <c r="AE208" s="229"/>
      <c r="AF208" s="229"/>
      <c r="AG208" s="229"/>
      <c r="AH208" s="229"/>
    </row>
    <row r="209" customFormat="false" ht="7.5" hidden="false" customHeight="true" outlineLevel="0" collapsed="false">
      <c r="A209" s="207" t="s">
        <v>415</v>
      </c>
      <c r="B209" s="207"/>
      <c r="C209" s="207"/>
      <c r="D209" s="207"/>
      <c r="E209" s="207"/>
      <c r="F209" s="207"/>
      <c r="G209" s="207"/>
      <c r="H209" s="207"/>
      <c r="I209" s="207"/>
      <c r="J209" s="336" t="n">
        <v>611</v>
      </c>
      <c r="K209" s="336"/>
      <c r="L209" s="363" t="n">
        <f aca="false">Vkladani_dat!G127</f>
        <v>0</v>
      </c>
      <c r="M209" s="363"/>
      <c r="N209" s="363"/>
      <c r="O209" s="363"/>
      <c r="P209" s="153"/>
      <c r="Q209" s="334" t="s">
        <v>416</v>
      </c>
      <c r="R209" s="334"/>
      <c r="S209" s="334"/>
      <c r="T209" s="334"/>
      <c r="U209" s="334"/>
      <c r="V209" s="334"/>
      <c r="W209" s="334"/>
      <c r="X209" s="334"/>
      <c r="Y209" s="334"/>
      <c r="Z209" s="334"/>
      <c r="AA209" s="206" t="n">
        <v>816</v>
      </c>
      <c r="AB209" s="206"/>
      <c r="AC209" s="206"/>
      <c r="AD209" s="229" t="n">
        <f aca="false">Vkladani_dat!G173</f>
        <v>0</v>
      </c>
      <c r="AE209" s="229"/>
      <c r="AF209" s="229"/>
      <c r="AG209" s="229"/>
      <c r="AH209" s="229"/>
    </row>
    <row r="210" customFormat="false" ht="5.25" hidden="false" customHeight="true" outlineLevel="0" collapsed="false">
      <c r="A210" s="207"/>
      <c r="B210" s="207"/>
      <c r="C210" s="207"/>
      <c r="D210" s="207"/>
      <c r="E210" s="207"/>
      <c r="F210" s="207"/>
      <c r="G210" s="207"/>
      <c r="H210" s="207"/>
      <c r="I210" s="207"/>
      <c r="J210" s="336"/>
      <c r="K210" s="336"/>
      <c r="L210" s="363"/>
      <c r="M210" s="363"/>
      <c r="N210" s="363"/>
      <c r="O210" s="363"/>
      <c r="P210" s="153"/>
      <c r="Q210" s="334"/>
      <c r="R210" s="334"/>
      <c r="S210" s="334"/>
      <c r="T210" s="334"/>
      <c r="U210" s="334"/>
      <c r="V210" s="334"/>
      <c r="W210" s="334"/>
      <c r="X210" s="334"/>
      <c r="Y210" s="334"/>
      <c r="Z210" s="334"/>
      <c r="AA210" s="206"/>
      <c r="AB210" s="206"/>
      <c r="AC210" s="206"/>
      <c r="AD210" s="229"/>
      <c r="AE210" s="229"/>
      <c r="AF210" s="229"/>
      <c r="AG210" s="229"/>
      <c r="AH210" s="229"/>
    </row>
    <row r="211" customFormat="false" ht="7.15" hidden="false" customHeight="true" outlineLevel="0" collapsed="false">
      <c r="A211" s="297" t="s">
        <v>417</v>
      </c>
      <c r="B211" s="297"/>
      <c r="C211" s="297"/>
      <c r="D211" s="297"/>
      <c r="E211" s="297"/>
      <c r="F211" s="297"/>
      <c r="G211" s="297"/>
      <c r="H211" s="297"/>
      <c r="I211" s="297"/>
      <c r="J211" s="336" t="n">
        <v>612</v>
      </c>
      <c r="K211" s="336"/>
      <c r="L211" s="363" t="n">
        <f aca="false">Vkladani_dat!G128</f>
        <v>0</v>
      </c>
      <c r="M211" s="363"/>
      <c r="N211" s="363"/>
      <c r="O211" s="363"/>
      <c r="P211" s="153"/>
      <c r="Q211" s="207" t="s">
        <v>418</v>
      </c>
      <c r="R211" s="207"/>
      <c r="S211" s="207"/>
      <c r="T211" s="207"/>
      <c r="U211" s="207"/>
      <c r="V211" s="207"/>
      <c r="W211" s="207"/>
      <c r="X211" s="207"/>
      <c r="Y211" s="207"/>
      <c r="Z211" s="207"/>
      <c r="AA211" s="206" t="n">
        <v>817</v>
      </c>
      <c r="AB211" s="206"/>
      <c r="AC211" s="206"/>
      <c r="AD211" s="229" t="n">
        <f aca="false">Vkladani_dat!G174</f>
        <v>0</v>
      </c>
      <c r="AE211" s="229"/>
      <c r="AF211" s="229"/>
      <c r="AG211" s="229"/>
      <c r="AH211" s="229"/>
    </row>
    <row r="212" customFormat="false" ht="8.45" hidden="false" customHeight="true" outlineLevel="0" collapsed="false">
      <c r="A212" s="365" t="s">
        <v>419</v>
      </c>
      <c r="B212" s="365"/>
      <c r="C212" s="365"/>
      <c r="D212" s="365"/>
      <c r="E212" s="365"/>
      <c r="F212" s="365"/>
      <c r="G212" s="365"/>
      <c r="H212" s="365"/>
      <c r="I212" s="365"/>
      <c r="J212" s="336"/>
      <c r="K212" s="336"/>
      <c r="L212" s="363"/>
      <c r="M212" s="363"/>
      <c r="N212" s="363"/>
      <c r="O212" s="363"/>
      <c r="P212" s="153"/>
      <c r="Q212" s="207"/>
      <c r="R212" s="207"/>
      <c r="S212" s="207"/>
      <c r="T212" s="207"/>
      <c r="U212" s="207"/>
      <c r="V212" s="207"/>
      <c r="W212" s="207"/>
      <c r="X212" s="207"/>
      <c r="Y212" s="207"/>
      <c r="Z212" s="207"/>
      <c r="AA212" s="206"/>
      <c r="AB212" s="206"/>
      <c r="AC212" s="206"/>
      <c r="AD212" s="229"/>
      <c r="AE212" s="229"/>
      <c r="AF212" s="229"/>
      <c r="AG212" s="229"/>
      <c r="AH212" s="229"/>
    </row>
    <row r="213" customFormat="false" ht="6" hidden="false" customHeight="true" outlineLevel="0" collapsed="false">
      <c r="A213" s="193" t="s">
        <v>420</v>
      </c>
      <c r="B213" s="193"/>
      <c r="C213" s="193"/>
      <c r="D213" s="193"/>
      <c r="E213" s="193"/>
      <c r="F213" s="193"/>
      <c r="G213" s="193"/>
      <c r="H213" s="193"/>
      <c r="I213" s="193"/>
      <c r="J213" s="206" t="n">
        <v>613</v>
      </c>
      <c r="K213" s="206"/>
      <c r="L213" s="363" t="n">
        <f aca="false">Vkladani_dat!G129</f>
        <v>0</v>
      </c>
      <c r="M213" s="363"/>
      <c r="N213" s="363"/>
      <c r="O213" s="363"/>
      <c r="P213" s="153"/>
      <c r="Q213" s="207"/>
      <c r="R213" s="207"/>
      <c r="S213" s="207"/>
      <c r="T213" s="207"/>
      <c r="U213" s="207"/>
      <c r="V213" s="207"/>
      <c r="W213" s="207"/>
      <c r="X213" s="207"/>
      <c r="Y213" s="207"/>
      <c r="Z213" s="207"/>
      <c r="AA213" s="206"/>
      <c r="AB213" s="206"/>
      <c r="AC213" s="206"/>
      <c r="AD213" s="229"/>
      <c r="AE213" s="229"/>
      <c r="AF213" s="229"/>
      <c r="AG213" s="229"/>
      <c r="AH213" s="229"/>
    </row>
    <row r="214" customFormat="false" ht="4.15" hidden="false" customHeight="true" outlineLevel="0" collapsed="false">
      <c r="A214" s="193"/>
      <c r="B214" s="193"/>
      <c r="C214" s="193"/>
      <c r="D214" s="193"/>
      <c r="E214" s="193"/>
      <c r="F214" s="193"/>
      <c r="G214" s="193"/>
      <c r="H214" s="193"/>
      <c r="I214" s="193"/>
      <c r="J214" s="206"/>
      <c r="K214" s="206"/>
      <c r="L214" s="363"/>
      <c r="M214" s="363"/>
      <c r="N214" s="363"/>
      <c r="O214" s="363"/>
      <c r="P214" s="153"/>
      <c r="Q214" s="366" t="s">
        <v>421</v>
      </c>
      <c r="R214" s="366"/>
      <c r="S214" s="366"/>
      <c r="T214" s="366"/>
      <c r="U214" s="367" t="s">
        <v>422</v>
      </c>
      <c r="V214" s="367"/>
      <c r="W214" s="367"/>
      <c r="X214" s="367"/>
      <c r="Y214" s="367"/>
      <c r="Z214" s="367"/>
      <c r="AA214" s="206" t="n">
        <v>818</v>
      </c>
      <c r="AB214" s="206"/>
      <c r="AC214" s="206"/>
      <c r="AD214" s="229" t="n">
        <f aca="false">Vkladani_dat!G175</f>
        <v>0</v>
      </c>
      <c r="AE214" s="229"/>
      <c r="AF214" s="229"/>
      <c r="AG214" s="229"/>
      <c r="AH214" s="229"/>
    </row>
    <row r="215" customFormat="false" ht="8.45" hidden="false" customHeight="true" outlineLevel="0" collapsed="false">
      <c r="A215" s="193"/>
      <c r="B215" s="193"/>
      <c r="C215" s="193"/>
      <c r="D215" s="193"/>
      <c r="E215" s="193"/>
      <c r="F215" s="193"/>
      <c r="G215" s="193"/>
      <c r="H215" s="193"/>
      <c r="I215" s="193"/>
      <c r="J215" s="206"/>
      <c r="K215" s="206"/>
      <c r="L215" s="363"/>
      <c r="M215" s="363"/>
      <c r="N215" s="363"/>
      <c r="O215" s="363"/>
      <c r="P215" s="153"/>
      <c r="Q215" s="366"/>
      <c r="R215" s="366"/>
      <c r="S215" s="366"/>
      <c r="T215" s="366"/>
      <c r="U215" s="367"/>
      <c r="V215" s="367"/>
      <c r="W215" s="367"/>
      <c r="X215" s="367"/>
      <c r="Y215" s="367"/>
      <c r="Z215" s="367"/>
      <c r="AA215" s="206"/>
      <c r="AB215" s="206"/>
      <c r="AC215" s="206"/>
      <c r="AD215" s="229"/>
      <c r="AE215" s="229"/>
      <c r="AF215" s="229"/>
      <c r="AG215" s="229"/>
      <c r="AH215" s="229"/>
    </row>
    <row r="216" customFormat="false" ht="6" hidden="false" customHeight="true" outlineLevel="0" collapsed="false">
      <c r="A216" s="334" t="s">
        <v>229</v>
      </c>
      <c r="B216" s="334"/>
      <c r="C216" s="334"/>
      <c r="D216" s="334"/>
      <c r="E216" s="334"/>
      <c r="F216" s="334"/>
      <c r="G216" s="334"/>
      <c r="H216" s="334"/>
      <c r="I216" s="334"/>
      <c r="J216" s="206" t="n">
        <v>614</v>
      </c>
      <c r="K216" s="206"/>
      <c r="L216" s="229" t="n">
        <f aca="false">Vkladani_dat!G130</f>
        <v>0</v>
      </c>
      <c r="M216" s="229"/>
      <c r="N216" s="229"/>
      <c r="O216" s="229"/>
      <c r="P216" s="153"/>
      <c r="Q216" s="366"/>
      <c r="R216" s="366"/>
      <c r="S216" s="366"/>
      <c r="T216" s="366"/>
      <c r="U216" s="367"/>
      <c r="V216" s="367"/>
      <c r="W216" s="367"/>
      <c r="X216" s="367"/>
      <c r="Y216" s="367"/>
      <c r="Z216" s="367"/>
      <c r="AA216" s="206"/>
      <c r="AB216" s="206"/>
      <c r="AC216" s="206"/>
      <c r="AD216" s="229"/>
      <c r="AE216" s="229"/>
      <c r="AF216" s="229"/>
      <c r="AG216" s="229"/>
      <c r="AH216" s="229"/>
    </row>
    <row r="217" customFormat="false" ht="6" hidden="false" customHeight="true" outlineLevel="0" collapsed="false">
      <c r="A217" s="334"/>
      <c r="B217" s="334"/>
      <c r="C217" s="334"/>
      <c r="D217" s="334"/>
      <c r="E217" s="334"/>
      <c r="F217" s="334"/>
      <c r="G217" s="334"/>
      <c r="H217" s="334"/>
      <c r="I217" s="334"/>
      <c r="J217" s="206"/>
      <c r="K217" s="206"/>
      <c r="L217" s="229"/>
      <c r="M217" s="229"/>
      <c r="N217" s="229"/>
      <c r="O217" s="229"/>
      <c r="P217" s="153"/>
      <c r="Q217" s="366"/>
      <c r="R217" s="366"/>
      <c r="S217" s="366"/>
      <c r="T217" s="366"/>
      <c r="U217" s="368" t="s">
        <v>423</v>
      </c>
      <c r="V217" s="368"/>
      <c r="W217" s="368"/>
      <c r="X217" s="368"/>
      <c r="Y217" s="368"/>
      <c r="Z217" s="368"/>
      <c r="AA217" s="231" t="n">
        <v>819</v>
      </c>
      <c r="AB217" s="231"/>
      <c r="AC217" s="231"/>
      <c r="AD217" s="369" t="n">
        <f aca="false">Vkladani_dat!G176</f>
        <v>0</v>
      </c>
      <c r="AE217" s="369"/>
      <c r="AF217" s="369"/>
      <c r="AG217" s="369"/>
      <c r="AH217" s="369"/>
    </row>
    <row r="218" customFormat="false" ht="3.75" hidden="false" customHeight="true" outlineLevel="0" collapsed="false">
      <c r="A218" s="370" t="s">
        <v>231</v>
      </c>
      <c r="B218" s="370"/>
      <c r="C218" s="370"/>
      <c r="D218" s="370"/>
      <c r="E218" s="370"/>
      <c r="F218" s="370"/>
      <c r="G218" s="370"/>
      <c r="H218" s="370"/>
      <c r="I218" s="370"/>
      <c r="J218" s="231" t="n">
        <v>615</v>
      </c>
      <c r="K218" s="231"/>
      <c r="L218" s="371" t="n">
        <f aca="false">Vkladani_dat!G131</f>
        <v>0</v>
      </c>
      <c r="M218" s="371"/>
      <c r="N218" s="371"/>
      <c r="O218" s="371"/>
      <c r="P218" s="153"/>
      <c r="Q218" s="366"/>
      <c r="R218" s="366"/>
      <c r="S218" s="366"/>
      <c r="T218" s="366"/>
      <c r="U218" s="368"/>
      <c r="V218" s="368"/>
      <c r="W218" s="368"/>
      <c r="X218" s="368"/>
      <c r="Y218" s="368"/>
      <c r="Z218" s="368"/>
      <c r="AA218" s="231"/>
      <c r="AB218" s="231"/>
      <c r="AC218" s="231"/>
      <c r="AD218" s="369"/>
      <c r="AE218" s="369"/>
      <c r="AF218" s="369"/>
      <c r="AG218" s="369"/>
      <c r="AH218" s="369"/>
    </row>
    <row r="219" customFormat="false" ht="4.5" hidden="false" customHeight="true" outlineLevel="0" collapsed="false">
      <c r="A219" s="370"/>
      <c r="B219" s="370"/>
      <c r="C219" s="370"/>
      <c r="D219" s="370"/>
      <c r="E219" s="370"/>
      <c r="F219" s="370"/>
      <c r="G219" s="370"/>
      <c r="H219" s="370"/>
      <c r="I219" s="370"/>
      <c r="J219" s="231"/>
      <c r="K219" s="231"/>
      <c r="L219" s="371"/>
      <c r="M219" s="371"/>
      <c r="N219" s="371"/>
      <c r="O219" s="371"/>
      <c r="P219" s="153"/>
      <c r="Q219" s="366"/>
      <c r="R219" s="366"/>
      <c r="S219" s="366"/>
      <c r="T219" s="366"/>
      <c r="U219" s="368"/>
      <c r="V219" s="368"/>
      <c r="W219" s="368"/>
      <c r="X219" s="368"/>
      <c r="Y219" s="368"/>
      <c r="Z219" s="368"/>
      <c r="AA219" s="231"/>
      <c r="AB219" s="231"/>
      <c r="AC219" s="231"/>
      <c r="AD219" s="369"/>
      <c r="AE219" s="369"/>
      <c r="AF219" s="369"/>
      <c r="AG219" s="369"/>
      <c r="AH219" s="369"/>
    </row>
    <row r="220" customFormat="false" ht="3" hidden="false" customHeight="true" outlineLevel="0" collapsed="false">
      <c r="A220" s="370"/>
      <c r="B220" s="370"/>
      <c r="C220" s="370"/>
      <c r="D220" s="370"/>
      <c r="E220" s="370"/>
      <c r="F220" s="370"/>
      <c r="G220" s="370"/>
      <c r="H220" s="370"/>
      <c r="I220" s="370"/>
      <c r="J220" s="231"/>
      <c r="K220" s="231"/>
      <c r="L220" s="371"/>
      <c r="M220" s="371"/>
      <c r="N220" s="371"/>
      <c r="O220" s="371"/>
      <c r="P220" s="153"/>
      <c r="Q220" s="372"/>
      <c r="R220" s="372"/>
      <c r="S220" s="372"/>
      <c r="T220" s="372"/>
      <c r="U220" s="372"/>
      <c r="V220" s="372"/>
      <c r="W220" s="372"/>
      <c r="X220" s="372"/>
      <c r="Y220" s="372"/>
      <c r="Z220" s="372"/>
      <c r="AA220" s="373"/>
      <c r="AB220" s="373"/>
      <c r="AC220" s="373"/>
      <c r="AD220" s="329"/>
      <c r="AE220" s="329"/>
      <c r="AF220" s="329"/>
      <c r="AG220" s="329"/>
      <c r="AH220" s="329"/>
    </row>
    <row r="221" customFormat="false" ht="1.9" hidden="false" customHeight="true" outlineLevel="0" collapsed="false">
      <c r="A221" s="374" t="s">
        <v>424</v>
      </c>
      <c r="B221" s="374"/>
      <c r="C221" s="374"/>
      <c r="D221" s="374"/>
      <c r="E221" s="374"/>
      <c r="F221" s="374"/>
      <c r="G221" s="374"/>
      <c r="H221" s="374"/>
      <c r="I221" s="374"/>
      <c r="J221" s="374"/>
      <c r="K221" s="375"/>
      <c r="L221" s="376"/>
      <c r="M221" s="376"/>
      <c r="N221" s="376"/>
      <c r="O221" s="376"/>
      <c r="Q221" s="372"/>
      <c r="R221" s="372"/>
      <c r="S221" s="372"/>
      <c r="T221" s="372"/>
      <c r="U221" s="372"/>
      <c r="V221" s="372"/>
      <c r="W221" s="372"/>
      <c r="X221" s="372"/>
      <c r="Y221" s="372"/>
      <c r="Z221" s="372"/>
      <c r="AA221" s="373"/>
      <c r="AB221" s="373"/>
      <c r="AC221" s="373"/>
      <c r="AD221" s="329"/>
      <c r="AE221" s="329"/>
      <c r="AF221" s="329"/>
      <c r="AG221" s="329"/>
      <c r="AH221" s="329"/>
    </row>
    <row r="222" customFormat="false" ht="1.15" hidden="false" customHeight="true" outlineLevel="0" collapsed="false">
      <c r="A222" s="374"/>
      <c r="B222" s="374"/>
      <c r="C222" s="374"/>
      <c r="D222" s="374"/>
      <c r="E222" s="374"/>
      <c r="F222" s="374"/>
      <c r="G222" s="374"/>
      <c r="H222" s="374"/>
      <c r="I222" s="374"/>
      <c r="J222" s="374"/>
      <c r="K222" s="31"/>
      <c r="L222" s="376"/>
      <c r="M222" s="376"/>
      <c r="N222" s="376"/>
      <c r="O222" s="376"/>
      <c r="Q222" s="372"/>
      <c r="R222" s="372"/>
      <c r="S222" s="372"/>
      <c r="T222" s="372"/>
      <c r="U222" s="372"/>
      <c r="V222" s="372"/>
      <c r="W222" s="372"/>
      <c r="X222" s="372"/>
      <c r="Y222" s="372"/>
      <c r="Z222" s="372"/>
      <c r="AA222" s="373"/>
      <c r="AB222" s="373"/>
      <c r="AC222" s="373"/>
      <c r="AD222" s="329"/>
      <c r="AE222" s="329"/>
      <c r="AF222" s="329"/>
      <c r="AG222" s="329"/>
      <c r="AH222" s="329"/>
    </row>
    <row r="223" customFormat="false" ht="15" hidden="false" customHeight="true" outlineLevel="0" collapsed="false">
      <c r="A223" s="374"/>
      <c r="B223" s="374"/>
      <c r="C223" s="374"/>
      <c r="D223" s="374"/>
      <c r="E223" s="374"/>
      <c r="F223" s="374"/>
      <c r="G223" s="374"/>
      <c r="H223" s="374"/>
      <c r="I223" s="374"/>
      <c r="J223" s="374"/>
      <c r="K223" s="377"/>
      <c r="L223" s="377"/>
      <c r="M223" s="377"/>
      <c r="N223" s="377"/>
      <c r="O223" s="377"/>
      <c r="P223" s="377"/>
      <c r="Q223" s="377"/>
      <c r="R223" s="377"/>
      <c r="S223" s="377"/>
      <c r="T223" s="377"/>
      <c r="U223" s="377"/>
      <c r="V223" s="377"/>
      <c r="W223" s="377"/>
      <c r="X223" s="377"/>
      <c r="Y223" s="377"/>
      <c r="Z223" s="377"/>
      <c r="AA223" s="377"/>
      <c r="AB223" s="377"/>
      <c r="AC223" s="377"/>
      <c r="AD223" s="377"/>
      <c r="AE223" s="377"/>
      <c r="AF223" s="377"/>
      <c r="AG223" s="377"/>
      <c r="AH223" s="377"/>
    </row>
    <row r="224" customFormat="false" ht="38.25" hidden="false" customHeight="true" outlineLevel="0" collapsed="false">
      <c r="A224" s="378"/>
      <c r="B224" s="378"/>
      <c r="C224" s="378"/>
      <c r="D224" s="378"/>
      <c r="E224" s="379" t="s">
        <v>322</v>
      </c>
      <c r="F224" s="380" t="s">
        <v>425</v>
      </c>
      <c r="G224" s="380"/>
      <c r="H224" s="381" t="s">
        <v>426</v>
      </c>
      <c r="I224" s="381"/>
      <c r="J224" s="381"/>
      <c r="K224" s="380" t="s">
        <v>427</v>
      </c>
      <c r="L224" s="380"/>
      <c r="M224" s="380"/>
      <c r="N224" s="380" t="s">
        <v>428</v>
      </c>
      <c r="O224" s="380"/>
      <c r="P224" s="380"/>
      <c r="Q224" s="380"/>
      <c r="R224" s="380"/>
      <c r="S224" s="380"/>
      <c r="T224" s="380" t="s">
        <v>429</v>
      </c>
      <c r="U224" s="380"/>
      <c r="V224" s="380"/>
      <c r="W224" s="380"/>
      <c r="X224" s="380"/>
      <c r="Y224" s="380" t="s">
        <v>430</v>
      </c>
      <c r="Z224" s="380" t="s">
        <v>431</v>
      </c>
      <c r="AA224" s="380"/>
      <c r="AB224" s="380"/>
      <c r="AC224" s="380"/>
      <c r="AD224" s="380"/>
      <c r="AE224" s="380"/>
      <c r="AF224" s="380"/>
      <c r="AG224" s="382" t="s">
        <v>432</v>
      </c>
      <c r="AH224" s="382"/>
    </row>
    <row r="225" customFormat="false" ht="7.5" hidden="false" customHeight="true" outlineLevel="0" collapsed="false">
      <c r="A225" s="287" t="s">
        <v>43</v>
      </c>
      <c r="B225" s="287"/>
      <c r="C225" s="287"/>
      <c r="D225" s="287"/>
      <c r="E225" s="383" t="s">
        <v>433</v>
      </c>
      <c r="F225" s="384" t="s">
        <v>434</v>
      </c>
      <c r="G225" s="384"/>
      <c r="H225" s="385" t="n">
        <v>2</v>
      </c>
      <c r="I225" s="385"/>
      <c r="J225" s="385"/>
      <c r="K225" s="317" t="n">
        <v>3</v>
      </c>
      <c r="L225" s="317"/>
      <c r="M225" s="317"/>
      <c r="N225" s="317" t="n">
        <v>4</v>
      </c>
      <c r="O225" s="317"/>
      <c r="P225" s="317"/>
      <c r="Q225" s="317"/>
      <c r="R225" s="317"/>
      <c r="S225" s="317"/>
      <c r="T225" s="317" t="n">
        <v>5</v>
      </c>
      <c r="U225" s="317"/>
      <c r="V225" s="317"/>
      <c r="W225" s="317"/>
      <c r="X225" s="317"/>
      <c r="Y225" s="317" t="n">
        <v>6</v>
      </c>
      <c r="Z225" s="317" t="n">
        <v>7</v>
      </c>
      <c r="AA225" s="317"/>
      <c r="AB225" s="317"/>
      <c r="AC225" s="317"/>
      <c r="AD225" s="317"/>
      <c r="AE225" s="317"/>
      <c r="AF225" s="317"/>
      <c r="AG225" s="333" t="n">
        <v>8</v>
      </c>
      <c r="AH225" s="333"/>
    </row>
    <row r="226" customFormat="false" ht="10.5" hidden="false" customHeight="true" outlineLevel="0" collapsed="false">
      <c r="A226" s="226" t="s">
        <v>435</v>
      </c>
      <c r="B226" s="226"/>
      <c r="C226" s="226"/>
      <c r="D226" s="226"/>
      <c r="E226" s="386" t="s">
        <v>436</v>
      </c>
      <c r="F226" s="387" t="n">
        <v>0</v>
      </c>
      <c r="G226" s="387"/>
      <c r="H226" s="388" t="n">
        <v>0</v>
      </c>
      <c r="I226" s="388"/>
      <c r="J226" s="388"/>
      <c r="K226" s="388" t="n">
        <v>0</v>
      </c>
      <c r="L226" s="388"/>
      <c r="M226" s="388"/>
      <c r="N226" s="388" t="n">
        <v>0</v>
      </c>
      <c r="O226" s="388"/>
      <c r="P226" s="388"/>
      <c r="Q226" s="388"/>
      <c r="R226" s="388"/>
      <c r="S226" s="388"/>
      <c r="T226" s="388" t="n">
        <v>0</v>
      </c>
      <c r="U226" s="388"/>
      <c r="V226" s="388"/>
      <c r="W226" s="388"/>
      <c r="X226" s="388"/>
      <c r="Y226" s="388" t="n">
        <v>1</v>
      </c>
      <c r="Z226" s="388" t="n">
        <v>0</v>
      </c>
      <c r="AA226" s="388"/>
      <c r="AB226" s="388"/>
      <c r="AC226" s="388"/>
      <c r="AD226" s="388"/>
      <c r="AE226" s="388"/>
      <c r="AF226" s="388"/>
      <c r="AG226" s="389" t="n">
        <f aca="false">SUM(F226:Z226)</f>
        <v>1</v>
      </c>
      <c r="AH226" s="389"/>
    </row>
    <row r="227" customFormat="false" ht="11.25" hidden="false" customHeight="true" outlineLevel="0" collapsed="false">
      <c r="A227" s="226" t="s">
        <v>437</v>
      </c>
      <c r="B227" s="226"/>
      <c r="C227" s="226"/>
      <c r="D227" s="226"/>
      <c r="E227" s="390" t="s">
        <v>26</v>
      </c>
      <c r="F227" s="391" t="s">
        <v>438</v>
      </c>
      <c r="G227" s="391"/>
      <c r="H227" s="392" t="n">
        <v>0</v>
      </c>
      <c r="I227" s="392"/>
      <c r="J227" s="392"/>
      <c r="K227" s="388" t="n">
        <v>0</v>
      </c>
      <c r="L227" s="388"/>
      <c r="M227" s="388"/>
      <c r="N227" s="393" t="n">
        <v>0</v>
      </c>
      <c r="O227" s="393"/>
      <c r="P227" s="393"/>
      <c r="Q227" s="393"/>
      <c r="R227" s="393"/>
      <c r="S227" s="393"/>
      <c r="T227" s="393" t="n">
        <v>0</v>
      </c>
      <c r="U227" s="393"/>
      <c r="V227" s="393"/>
      <c r="W227" s="393"/>
      <c r="X227" s="393"/>
      <c r="Y227" s="393" t="n">
        <f aca="false">Vkladani_dat!G12</f>
        <v>0</v>
      </c>
      <c r="Z227" s="388" t="n">
        <v>0</v>
      </c>
      <c r="AA227" s="388"/>
      <c r="AB227" s="388"/>
      <c r="AC227" s="388"/>
      <c r="AD227" s="388"/>
      <c r="AE227" s="388"/>
      <c r="AF227" s="388"/>
      <c r="AG227" s="394" t="n">
        <f aca="false">SUM(F227:Z227)</f>
        <v>0</v>
      </c>
      <c r="AH227" s="394"/>
    </row>
    <row r="228" customFormat="false" ht="11.25" hidden="false" customHeight="true" outlineLevel="0" collapsed="false">
      <c r="A228" s="311" t="s">
        <v>439</v>
      </c>
      <c r="B228" s="311"/>
      <c r="C228" s="311"/>
      <c r="D228" s="311"/>
      <c r="E228" s="395" t="s">
        <v>30</v>
      </c>
      <c r="F228" s="396" t="s">
        <v>438</v>
      </c>
      <c r="G228" s="396"/>
      <c r="H228" s="397" t="n">
        <v>0</v>
      </c>
      <c r="I228" s="397"/>
      <c r="J228" s="397"/>
      <c r="K228" s="398" t="n">
        <v>0</v>
      </c>
      <c r="L228" s="398"/>
      <c r="M228" s="398"/>
      <c r="N228" s="398" t="n">
        <v>0</v>
      </c>
      <c r="O228" s="398"/>
      <c r="P228" s="398"/>
      <c r="Q228" s="398"/>
      <c r="R228" s="398"/>
      <c r="S228" s="398"/>
      <c r="T228" s="398" t="n">
        <v>0</v>
      </c>
      <c r="U228" s="398"/>
      <c r="V228" s="398"/>
      <c r="W228" s="398"/>
      <c r="X228" s="398"/>
      <c r="Y228" s="398" t="n">
        <f aca="false">Vkladani_dat!G13</f>
        <v>0</v>
      </c>
      <c r="Z228" s="398" t="n">
        <v>0</v>
      </c>
      <c r="AA228" s="398"/>
      <c r="AB228" s="398"/>
      <c r="AC228" s="398"/>
      <c r="AD228" s="398"/>
      <c r="AE228" s="398"/>
      <c r="AF228" s="398"/>
      <c r="AG228" s="399" t="n">
        <f aca="false">SUM(F228:Z228)</f>
        <v>0</v>
      </c>
      <c r="AH228" s="399"/>
    </row>
    <row r="229" customFormat="false" ht="1.15" hidden="false" customHeight="true" outlineLevel="0" collapsed="false">
      <c r="A229" s="400"/>
      <c r="B229" s="400"/>
      <c r="C229" s="400"/>
      <c r="D229" s="400"/>
      <c r="E229" s="401"/>
      <c r="F229" s="402"/>
      <c r="G229" s="402"/>
      <c r="H229" s="403"/>
      <c r="I229" s="403"/>
      <c r="J229" s="403"/>
      <c r="K229" s="403"/>
      <c r="L229" s="403"/>
      <c r="M229" s="403"/>
      <c r="N229" s="404"/>
      <c r="O229" s="404"/>
      <c r="P229" s="404"/>
      <c r="Q229" s="404"/>
      <c r="R229" s="404"/>
      <c r="S229" s="404"/>
      <c r="T229" s="405"/>
      <c r="U229" s="405"/>
      <c r="V229" s="405"/>
      <c r="W229" s="405"/>
      <c r="X229" s="405"/>
      <c r="Y229" s="406"/>
      <c r="Z229" s="403"/>
      <c r="AA229" s="403"/>
      <c r="AB229" s="403"/>
      <c r="AC229" s="403"/>
      <c r="AD229" s="403"/>
      <c r="AE229" s="403"/>
      <c r="AF229" s="403"/>
      <c r="AG229" s="405"/>
      <c r="AH229" s="405"/>
    </row>
    <row r="230" customFormat="false" ht="6" hidden="false" customHeight="true" outlineLevel="0" collapsed="false">
      <c r="A230" s="407"/>
      <c r="B230" s="407"/>
      <c r="C230" s="407"/>
      <c r="D230" s="407"/>
      <c r="E230" s="407"/>
      <c r="F230" s="407"/>
      <c r="G230" s="407"/>
      <c r="H230" s="407"/>
      <c r="I230" s="280"/>
      <c r="J230" s="280"/>
      <c r="K230" s="280"/>
      <c r="L230" s="280"/>
      <c r="M230" s="280"/>
      <c r="N230" s="280"/>
      <c r="O230" s="280"/>
      <c r="P230" s="280"/>
      <c r="Q230" s="280"/>
      <c r="R230" s="280"/>
      <c r="S230" s="280"/>
      <c r="T230" s="280"/>
      <c r="U230" s="280"/>
      <c r="V230" s="280"/>
      <c r="W230" s="280"/>
      <c r="X230" s="280"/>
      <c r="Y230" s="280"/>
      <c r="Z230" s="280"/>
      <c r="AA230" s="280"/>
      <c r="AB230" s="280"/>
      <c r="AC230" s="280"/>
      <c r="AD230" s="280"/>
      <c r="AE230" s="280"/>
      <c r="AF230" s="280"/>
      <c r="AG230" s="280"/>
      <c r="AH230" s="280"/>
    </row>
    <row r="231" customFormat="false" ht="7.5" hidden="false" customHeight="true" outlineLevel="0" collapsed="false">
      <c r="A231" s="408" t="s">
        <v>440</v>
      </c>
      <c r="B231" s="408"/>
      <c r="C231" s="408"/>
      <c r="D231" s="408"/>
      <c r="E231" s="408"/>
      <c r="F231" s="408"/>
      <c r="G231" s="408"/>
      <c r="H231" s="408"/>
      <c r="I231" s="408"/>
      <c r="J231" s="408"/>
      <c r="K231" s="408"/>
      <c r="L231" s="408"/>
      <c r="M231" s="408"/>
      <c r="N231" s="408"/>
      <c r="O231" s="408"/>
      <c r="P231" s="408"/>
      <c r="Q231" s="409" t="s">
        <v>441</v>
      </c>
      <c r="R231" s="409"/>
      <c r="S231" s="409"/>
      <c r="T231" s="409"/>
      <c r="U231" s="409"/>
      <c r="V231" s="409"/>
      <c r="W231" s="409"/>
      <c r="X231" s="409"/>
      <c r="Y231" s="409"/>
      <c r="Z231" s="409"/>
      <c r="AA231" s="409"/>
      <c r="AB231" s="409"/>
      <c r="AC231" s="409"/>
      <c r="AD231" s="409"/>
      <c r="AE231" s="409"/>
      <c r="AF231" s="409"/>
      <c r="AG231" s="409"/>
      <c r="AH231" s="409"/>
    </row>
    <row r="232" customFormat="false" ht="6.75" hidden="false" customHeight="true" outlineLevel="0" collapsed="false">
      <c r="A232" s="410" t="s">
        <v>442</v>
      </c>
      <c r="B232" s="410"/>
      <c r="C232" s="410"/>
      <c r="D232" s="410"/>
      <c r="E232" s="410"/>
      <c r="F232" s="410"/>
      <c r="G232" s="410"/>
      <c r="H232" s="410"/>
      <c r="I232" s="410"/>
      <c r="J232" s="410"/>
      <c r="K232" s="410"/>
      <c r="L232" s="410"/>
      <c r="M232" s="410"/>
      <c r="N232" s="410"/>
      <c r="O232" s="410"/>
      <c r="P232" s="410"/>
      <c r="Q232" s="275" t="s">
        <v>443</v>
      </c>
      <c r="R232" s="275"/>
      <c r="S232" s="275"/>
      <c r="T232" s="275"/>
      <c r="U232" s="275"/>
      <c r="V232" s="275"/>
      <c r="W232" s="275"/>
      <c r="X232" s="275"/>
      <c r="Y232" s="275"/>
      <c r="Z232" s="275"/>
      <c r="AA232" s="275"/>
      <c r="AB232" s="275"/>
      <c r="AC232" s="275"/>
      <c r="AD232" s="275"/>
      <c r="AE232" s="275"/>
      <c r="AF232" s="275"/>
      <c r="AG232" s="275"/>
      <c r="AH232" s="275"/>
    </row>
    <row r="233" customFormat="false" ht="7.5" hidden="false" customHeight="true" outlineLevel="0" collapsed="false">
      <c r="A233" s="410" t="s">
        <v>444</v>
      </c>
      <c r="B233" s="410"/>
      <c r="C233" s="410"/>
      <c r="D233" s="410"/>
      <c r="E233" s="410"/>
      <c r="F233" s="410"/>
      <c r="G233" s="410"/>
      <c r="H233" s="410"/>
      <c r="I233" s="410"/>
      <c r="J233" s="410"/>
      <c r="K233" s="410"/>
      <c r="L233" s="410"/>
      <c r="M233" s="410"/>
      <c r="N233" s="410"/>
      <c r="O233" s="410"/>
      <c r="P233" s="411"/>
      <c r="Q233" s="409" t="s">
        <v>445</v>
      </c>
      <c r="R233" s="409"/>
      <c r="S233" s="409"/>
      <c r="T233" s="409"/>
      <c r="U233" s="409"/>
      <c r="V233" s="409"/>
      <c r="W233" s="409"/>
      <c r="X233" s="409"/>
      <c r="Y233" s="409"/>
      <c r="Z233" s="409"/>
      <c r="AA233" s="409"/>
      <c r="AB233" s="409"/>
      <c r="AC233" s="409"/>
      <c r="AD233" s="409"/>
      <c r="AE233" s="409"/>
      <c r="AF233" s="409"/>
      <c r="AG233" s="409"/>
      <c r="AH233" s="409"/>
    </row>
    <row r="234" customFormat="false" ht="6" hidden="false" customHeight="true" outlineLevel="0" collapsed="false">
      <c r="A234" s="408" t="s">
        <v>446</v>
      </c>
      <c r="B234" s="408"/>
      <c r="C234" s="408"/>
      <c r="D234" s="408"/>
      <c r="E234" s="408"/>
      <c r="F234" s="408"/>
      <c r="G234" s="408"/>
      <c r="H234" s="408"/>
      <c r="I234" s="408"/>
      <c r="J234" s="408"/>
      <c r="K234" s="408"/>
      <c r="L234" s="408"/>
      <c r="M234" s="408"/>
      <c r="N234" s="408"/>
      <c r="O234" s="408"/>
      <c r="P234" s="408"/>
      <c r="Q234" s="409" t="s">
        <v>447</v>
      </c>
      <c r="R234" s="409"/>
      <c r="S234" s="409"/>
      <c r="T234" s="409"/>
      <c r="U234" s="409"/>
      <c r="V234" s="409"/>
      <c r="W234" s="409"/>
      <c r="X234" s="409"/>
      <c r="Y234" s="409"/>
      <c r="Z234" s="409"/>
      <c r="AA234" s="409"/>
      <c r="AB234" s="409"/>
      <c r="AC234" s="409"/>
      <c r="AD234" s="409"/>
      <c r="AE234" s="409"/>
      <c r="AF234" s="409"/>
      <c r="AG234" s="409"/>
      <c r="AH234" s="409"/>
    </row>
    <row r="235" customFormat="false" ht="7.5" hidden="false" customHeight="true" outlineLevel="0" collapsed="false">
      <c r="A235" s="275" t="s">
        <v>448</v>
      </c>
      <c r="B235" s="275"/>
      <c r="C235" s="275"/>
      <c r="D235" s="275"/>
      <c r="E235" s="275"/>
      <c r="F235" s="275"/>
      <c r="G235" s="275"/>
      <c r="H235" s="275"/>
      <c r="I235" s="275"/>
      <c r="J235" s="275"/>
      <c r="K235" s="275"/>
      <c r="L235" s="275"/>
      <c r="M235" s="275"/>
      <c r="N235" s="275"/>
      <c r="O235" s="275"/>
      <c r="P235" s="275"/>
      <c r="Q235" s="409" t="s">
        <v>449</v>
      </c>
      <c r="R235" s="409"/>
      <c r="S235" s="409"/>
      <c r="T235" s="409"/>
      <c r="U235" s="409"/>
      <c r="V235" s="409"/>
      <c r="W235" s="409"/>
      <c r="X235" s="409"/>
      <c r="Y235" s="409"/>
      <c r="Z235" s="409"/>
      <c r="AA235" s="409"/>
      <c r="AB235" s="409"/>
      <c r="AC235" s="409"/>
      <c r="AD235" s="409"/>
      <c r="AE235" s="409"/>
      <c r="AF235" s="409"/>
      <c r="AG235" s="409"/>
      <c r="AH235" s="409"/>
    </row>
    <row r="236" customFormat="false" ht="6.75" hidden="false" customHeight="true" outlineLevel="0" collapsed="false">
      <c r="A236" s="409" t="s">
        <v>450</v>
      </c>
      <c r="B236" s="409"/>
      <c r="C236" s="409"/>
      <c r="D236" s="409"/>
      <c r="E236" s="409"/>
      <c r="F236" s="409"/>
      <c r="G236" s="409"/>
      <c r="H236" s="409"/>
      <c r="I236" s="409"/>
      <c r="J236" s="409"/>
      <c r="K236" s="409"/>
      <c r="L236" s="409"/>
      <c r="M236" s="409"/>
      <c r="N236" s="409"/>
      <c r="O236" s="409"/>
      <c r="P236" s="277"/>
      <c r="Q236" s="275" t="s">
        <v>451</v>
      </c>
      <c r="R236" s="275"/>
      <c r="S236" s="275"/>
      <c r="T236" s="275"/>
      <c r="U236" s="275"/>
      <c r="V236" s="275"/>
      <c r="W236" s="275"/>
      <c r="X236" s="275"/>
      <c r="Y236" s="275"/>
      <c r="Z236" s="275"/>
      <c r="AA236" s="275"/>
      <c r="AB236" s="275"/>
      <c r="AC236" s="275"/>
      <c r="AD236" s="275"/>
      <c r="AE236" s="275"/>
      <c r="AF236" s="275"/>
      <c r="AG236" s="275"/>
      <c r="AH236" s="275"/>
    </row>
    <row r="237" customFormat="false" ht="7.5" hidden="false" customHeight="true" outlineLevel="0" collapsed="false">
      <c r="A237" s="409" t="s">
        <v>452</v>
      </c>
      <c r="B237" s="409"/>
      <c r="C237" s="409"/>
      <c r="D237" s="409"/>
      <c r="E237" s="409"/>
      <c r="F237" s="409"/>
      <c r="G237" s="409"/>
      <c r="H237" s="409"/>
      <c r="I237" s="409"/>
      <c r="J237" s="409"/>
      <c r="K237" s="409"/>
      <c r="L237" s="409"/>
      <c r="M237" s="409"/>
      <c r="N237" s="409"/>
      <c r="O237" s="409"/>
      <c r="P237" s="277"/>
      <c r="Q237" s="412"/>
      <c r="R237" s="412"/>
      <c r="S237" s="412"/>
      <c r="T237" s="412"/>
      <c r="U237" s="412"/>
      <c r="V237" s="412"/>
      <c r="W237" s="412"/>
      <c r="X237" s="412"/>
      <c r="Y237" s="412"/>
      <c r="Z237" s="412"/>
      <c r="AA237" s="412"/>
      <c r="AB237" s="412"/>
      <c r="AC237" s="412"/>
      <c r="AD237" s="412"/>
      <c r="AE237" s="412"/>
      <c r="AF237" s="412"/>
      <c r="AG237" s="412"/>
      <c r="AH237" s="412"/>
    </row>
    <row r="238" customFormat="false" ht="7.5" hidden="false" customHeight="true" outlineLevel="0" collapsed="false">
      <c r="A238" s="275" t="s">
        <v>453</v>
      </c>
      <c r="B238" s="275"/>
      <c r="C238" s="275"/>
      <c r="D238" s="275"/>
      <c r="E238" s="275"/>
      <c r="F238" s="275"/>
      <c r="G238" s="275"/>
      <c r="H238" s="275"/>
      <c r="I238" s="275"/>
      <c r="J238" s="275"/>
      <c r="K238" s="275"/>
      <c r="L238" s="275"/>
      <c r="M238" s="275"/>
      <c r="N238" s="275"/>
      <c r="O238" s="275"/>
      <c r="P238" s="277"/>
      <c r="Q238" s="412"/>
      <c r="R238" s="412"/>
      <c r="S238" s="412"/>
      <c r="T238" s="412"/>
      <c r="U238" s="412"/>
      <c r="V238" s="412"/>
      <c r="W238" s="412"/>
      <c r="X238" s="412"/>
      <c r="Y238" s="412"/>
      <c r="Z238" s="412"/>
      <c r="AA238" s="412"/>
      <c r="AB238" s="412"/>
      <c r="AC238" s="412"/>
      <c r="AD238" s="412"/>
      <c r="AE238" s="412"/>
      <c r="AF238" s="412"/>
      <c r="AG238" s="412"/>
      <c r="AH238" s="412"/>
    </row>
    <row r="239" customFormat="false" ht="6.75" hidden="false" customHeight="true" outlineLevel="0" collapsed="false">
      <c r="A239" s="275" t="s">
        <v>454</v>
      </c>
      <c r="B239" s="275"/>
      <c r="C239" s="275"/>
      <c r="D239" s="275"/>
      <c r="E239" s="275"/>
      <c r="F239" s="275"/>
      <c r="G239" s="275"/>
      <c r="H239" s="275"/>
      <c r="I239" s="275"/>
      <c r="J239" s="275"/>
      <c r="K239" s="275"/>
      <c r="L239" s="275"/>
      <c r="M239" s="275"/>
      <c r="N239" s="275"/>
      <c r="O239" s="275"/>
      <c r="P239" s="277"/>
      <c r="Q239" s="412"/>
      <c r="R239" s="412"/>
      <c r="S239" s="412"/>
      <c r="T239" s="412"/>
      <c r="U239" s="412"/>
      <c r="V239" s="412"/>
      <c r="W239" s="412"/>
      <c r="X239" s="412"/>
      <c r="Y239" s="412"/>
      <c r="Z239" s="412"/>
      <c r="AA239" s="412"/>
      <c r="AB239" s="412"/>
      <c r="AC239" s="412"/>
      <c r="AD239" s="412"/>
      <c r="AE239" s="412"/>
      <c r="AF239" s="412"/>
      <c r="AG239" s="412"/>
      <c r="AH239" s="412"/>
    </row>
    <row r="240" customFormat="false" ht="6" hidden="false" customHeight="true" outlineLevel="0" collapsed="false">
      <c r="A240" s="275" t="s">
        <v>455</v>
      </c>
      <c r="B240" s="275"/>
      <c r="C240" s="275"/>
      <c r="D240" s="275"/>
      <c r="E240" s="275"/>
      <c r="F240" s="275"/>
      <c r="G240" s="275"/>
      <c r="H240" s="275"/>
      <c r="I240" s="275"/>
      <c r="J240" s="275"/>
      <c r="K240" s="275"/>
      <c r="L240" s="275"/>
      <c r="M240" s="275"/>
      <c r="N240" s="275"/>
      <c r="O240" s="275"/>
      <c r="P240" s="277"/>
      <c r="Q240" s="412"/>
      <c r="R240" s="412"/>
      <c r="S240" s="412"/>
      <c r="T240" s="412"/>
      <c r="U240" s="412"/>
      <c r="V240" s="412"/>
      <c r="W240" s="412"/>
      <c r="X240" s="412"/>
      <c r="Y240" s="412"/>
      <c r="Z240" s="412"/>
      <c r="AA240" s="412"/>
      <c r="AB240" s="412"/>
      <c r="AC240" s="412"/>
      <c r="AD240" s="412"/>
      <c r="AE240" s="412"/>
      <c r="AF240" s="412"/>
      <c r="AG240" s="412"/>
      <c r="AH240" s="412"/>
    </row>
    <row r="241" customFormat="false" ht="13.5" hidden="false" customHeight="true" outlineLevel="0" collapsed="false">
      <c r="A241" s="413" t="s">
        <v>456</v>
      </c>
      <c r="B241" s="413"/>
      <c r="C241" s="413"/>
      <c r="D241" s="413"/>
      <c r="E241" s="413"/>
      <c r="F241" s="413"/>
      <c r="G241" s="413"/>
      <c r="H241" s="413"/>
      <c r="I241" s="413"/>
      <c r="J241" s="413"/>
      <c r="K241" s="413"/>
      <c r="L241" s="413"/>
      <c r="M241" s="413"/>
      <c r="N241" s="413"/>
      <c r="O241" s="413"/>
      <c r="P241" s="413"/>
      <c r="Q241" s="413"/>
      <c r="R241" s="413"/>
      <c r="S241" s="413"/>
      <c r="T241" s="413"/>
      <c r="U241" s="413"/>
      <c r="V241" s="413"/>
      <c r="W241" s="413"/>
      <c r="X241" s="413"/>
      <c r="Y241" s="413"/>
      <c r="Z241" s="413"/>
      <c r="AA241" s="413"/>
      <c r="AB241" s="413"/>
      <c r="AC241" s="413"/>
      <c r="AD241" s="413"/>
      <c r="AE241" s="413"/>
      <c r="AF241" s="413"/>
      <c r="AG241" s="413"/>
      <c r="AH241" s="413"/>
    </row>
    <row r="242" customFormat="false" ht="1.15" hidden="false" customHeight="true" outlineLevel="0" collapsed="false">
      <c r="A242" s="414"/>
      <c r="B242" s="415"/>
      <c r="C242" s="415"/>
      <c r="D242" s="415"/>
      <c r="E242" s="415"/>
      <c r="F242" s="415"/>
      <c r="G242" s="415"/>
      <c r="H242" s="415"/>
      <c r="I242" s="415"/>
      <c r="J242" s="415"/>
      <c r="K242" s="415"/>
      <c r="L242" s="415"/>
      <c r="M242" s="415"/>
      <c r="N242" s="415"/>
      <c r="O242" s="415"/>
      <c r="P242" s="415"/>
      <c r="Q242" s="415"/>
      <c r="R242" s="415"/>
      <c r="S242" s="415"/>
    </row>
    <row r="243" customFormat="false" ht="12" hidden="false" customHeight="true" outlineLevel="0" collapsed="false">
      <c r="A243" s="416" t="s">
        <v>457</v>
      </c>
      <c r="B243" s="416"/>
      <c r="C243" s="416"/>
      <c r="D243" s="416"/>
      <c r="E243" s="417" t="s">
        <v>458</v>
      </c>
      <c r="F243" s="417"/>
      <c r="G243" s="417"/>
      <c r="H243" s="417"/>
      <c r="I243" s="417"/>
      <c r="J243" s="417"/>
      <c r="K243" s="417"/>
      <c r="L243" s="417"/>
      <c r="M243" s="417"/>
      <c r="N243" s="417"/>
      <c r="O243" s="417"/>
      <c r="P243" s="417"/>
      <c r="Q243" s="417"/>
      <c r="R243" s="417"/>
      <c r="S243" s="417"/>
      <c r="T243" s="417"/>
      <c r="U243" s="416" t="s">
        <v>459</v>
      </c>
      <c r="V243" s="416"/>
      <c r="W243" s="416"/>
      <c r="X243" s="416"/>
      <c r="Y243" s="416"/>
      <c r="Z243" s="416"/>
      <c r="AA243" s="416"/>
      <c r="AB243" s="416"/>
      <c r="AC243" s="416"/>
      <c r="AD243" s="416"/>
      <c r="AE243" s="416"/>
      <c r="AF243" s="416"/>
      <c r="AG243" s="416"/>
      <c r="AH243" s="416"/>
    </row>
    <row r="244" customFormat="false" ht="5.25" hidden="false" customHeight="true" outlineLevel="0" collapsed="false">
      <c r="A244" s="418"/>
      <c r="B244" s="418"/>
      <c r="C244" s="418"/>
      <c r="D244" s="418"/>
      <c r="E244" s="417"/>
      <c r="F244" s="417"/>
      <c r="G244" s="417"/>
      <c r="H244" s="417"/>
      <c r="I244" s="417"/>
      <c r="J244" s="417"/>
      <c r="K244" s="417"/>
      <c r="L244" s="417"/>
      <c r="M244" s="417"/>
      <c r="N244" s="417"/>
      <c r="O244" s="417"/>
      <c r="P244" s="417"/>
      <c r="Q244" s="417"/>
      <c r="R244" s="417"/>
      <c r="S244" s="417"/>
      <c r="T244" s="417"/>
      <c r="U244" s="419"/>
      <c r="V244" s="419"/>
      <c r="W244" s="419"/>
      <c r="X244" s="419"/>
      <c r="Y244" s="419"/>
      <c r="Z244" s="419"/>
      <c r="AA244" s="419"/>
      <c r="AB244" s="419"/>
      <c r="AC244" s="419"/>
      <c r="AD244" s="419"/>
      <c r="AE244" s="419"/>
      <c r="AF244" s="419"/>
      <c r="AG244" s="419"/>
      <c r="AH244" s="419"/>
    </row>
    <row r="245" customFormat="false" ht="4.5" hidden="false" customHeight="true" outlineLevel="0" collapsed="false">
      <c r="A245" s="418"/>
      <c r="B245" s="418"/>
      <c r="C245" s="418"/>
      <c r="D245" s="418"/>
      <c r="E245" s="417"/>
      <c r="F245" s="417"/>
      <c r="G245" s="417"/>
      <c r="H245" s="417"/>
      <c r="I245" s="417"/>
      <c r="J245" s="417"/>
      <c r="K245" s="417"/>
      <c r="L245" s="417"/>
      <c r="M245" s="417"/>
      <c r="N245" s="417"/>
      <c r="O245" s="417"/>
      <c r="P245" s="417"/>
      <c r="Q245" s="417"/>
      <c r="R245" s="417"/>
      <c r="S245" s="417"/>
      <c r="T245" s="417"/>
      <c r="U245" s="419"/>
      <c r="V245" s="419"/>
      <c r="W245" s="419"/>
      <c r="X245" s="419"/>
      <c r="Y245" s="419"/>
      <c r="Z245" s="419"/>
      <c r="AA245" s="419"/>
      <c r="AB245" s="419"/>
      <c r="AC245" s="419"/>
      <c r="AD245" s="419"/>
      <c r="AE245" s="419"/>
      <c r="AF245" s="419"/>
      <c r="AG245" s="419"/>
      <c r="AH245" s="419"/>
    </row>
    <row r="246" customFormat="false" ht="8.25" hidden="false" customHeight="true" outlineLevel="0" collapsed="false">
      <c r="A246" s="418"/>
      <c r="B246" s="418"/>
      <c r="C246" s="418"/>
      <c r="D246" s="418"/>
      <c r="E246" s="420" t="s">
        <v>460</v>
      </c>
      <c r="F246" s="420"/>
      <c r="G246" s="420"/>
      <c r="H246" s="420"/>
      <c r="I246" s="420"/>
      <c r="J246" s="420"/>
      <c r="K246" s="420"/>
      <c r="L246" s="420"/>
      <c r="M246" s="420"/>
      <c r="N246" s="420"/>
      <c r="O246" s="421"/>
      <c r="P246" s="421"/>
      <c r="Q246" s="421"/>
      <c r="R246" s="421"/>
      <c r="S246" s="421"/>
      <c r="T246" s="421"/>
      <c r="U246" s="420" t="s">
        <v>461</v>
      </c>
      <c r="V246" s="420"/>
      <c r="W246" s="420"/>
      <c r="X246" s="420"/>
      <c r="Y246" s="422"/>
      <c r="Z246" s="422"/>
      <c r="AA246" s="422"/>
      <c r="AB246" s="422"/>
      <c r="AC246" s="422"/>
      <c r="AD246" s="422"/>
      <c r="AE246" s="422"/>
      <c r="AF246" s="422"/>
      <c r="AG246" s="422"/>
      <c r="AH246" s="422"/>
    </row>
    <row r="247" customFormat="false" ht="3.75" hidden="false" customHeight="true" outlineLevel="0" collapsed="false">
      <c r="A247" s="423"/>
      <c r="B247" s="423"/>
      <c r="C247" s="423"/>
      <c r="D247" s="423"/>
      <c r="E247" s="424" t="s">
        <v>462</v>
      </c>
      <c r="F247" s="424"/>
      <c r="G247" s="424"/>
      <c r="H247" s="424"/>
      <c r="I247" s="425"/>
      <c r="J247" s="425"/>
      <c r="K247" s="425"/>
      <c r="L247" s="425"/>
      <c r="M247" s="425"/>
      <c r="N247" s="425"/>
      <c r="O247" s="425"/>
      <c r="P247" s="425"/>
      <c r="Q247" s="425"/>
      <c r="R247" s="425"/>
      <c r="S247" s="425"/>
      <c r="T247" s="425"/>
      <c r="U247" s="420"/>
      <c r="V247" s="420"/>
      <c r="W247" s="420"/>
      <c r="X247" s="420"/>
      <c r="Y247" s="422"/>
      <c r="Z247" s="422"/>
      <c r="AA247" s="422"/>
      <c r="AB247" s="422"/>
      <c r="AC247" s="422"/>
      <c r="AD247" s="422"/>
      <c r="AE247" s="422"/>
      <c r="AF247" s="422"/>
      <c r="AG247" s="422"/>
      <c r="AH247" s="422"/>
    </row>
    <row r="248" customFormat="false" ht="13.5" hidden="false" customHeight="true" outlineLevel="0" collapsed="false">
      <c r="A248" s="423"/>
      <c r="B248" s="423"/>
      <c r="C248" s="423"/>
      <c r="D248" s="423"/>
      <c r="E248" s="424"/>
      <c r="F248" s="424"/>
      <c r="G248" s="424"/>
      <c r="H248" s="424"/>
      <c r="I248" s="425"/>
      <c r="J248" s="425"/>
      <c r="K248" s="425"/>
      <c r="L248" s="425"/>
      <c r="M248" s="425"/>
      <c r="N248" s="425"/>
      <c r="O248" s="425"/>
      <c r="P248" s="425"/>
      <c r="Q248" s="425"/>
      <c r="R248" s="425"/>
      <c r="S248" s="425"/>
      <c r="T248" s="425"/>
      <c r="U248" s="426" t="s">
        <v>463</v>
      </c>
      <c r="V248" s="426"/>
      <c r="W248" s="426"/>
      <c r="X248" s="426"/>
      <c r="Y248" s="427"/>
      <c r="Z248" s="427"/>
      <c r="AA248" s="427"/>
      <c r="AB248" s="427"/>
      <c r="AC248" s="427"/>
      <c r="AD248" s="427"/>
      <c r="AE248" s="427"/>
      <c r="AF248" s="427"/>
      <c r="AG248" s="427"/>
      <c r="AH248" s="427"/>
    </row>
    <row r="250" customFormat="false" ht="17.25" hidden="false" customHeight="true" outlineLevel="0" collapsed="false"/>
  </sheetData>
  <sheetProtection sheet="true" password="d024" objects="true" scenarios="true"/>
  <mergeCells count="646">
    <mergeCell ref="A1:L1"/>
    <mergeCell ref="M1:X3"/>
    <mergeCell ref="Y1:AH2"/>
    <mergeCell ref="A2:L2"/>
    <mergeCell ref="A3:L3"/>
    <mergeCell ref="A4:X4"/>
    <mergeCell ref="AG4:AH4"/>
    <mergeCell ref="A5:AH5"/>
    <mergeCell ref="A6:AH6"/>
    <mergeCell ref="A7:AH7"/>
    <mergeCell ref="A8:AH8"/>
    <mergeCell ref="A9:AH9"/>
    <mergeCell ref="A10:AH10"/>
    <mergeCell ref="A11:O11"/>
    <mergeCell ref="Q11:S22"/>
    <mergeCell ref="T11:AF11"/>
    <mergeCell ref="A12:O13"/>
    <mergeCell ref="T12:AF12"/>
    <mergeCell ref="T13:AF13"/>
    <mergeCell ref="A14:B15"/>
    <mergeCell ref="C14:F15"/>
    <mergeCell ref="G14:L15"/>
    <mergeCell ref="M14:O15"/>
    <mergeCell ref="T14:AF15"/>
    <mergeCell ref="AG14:AG15"/>
    <mergeCell ref="AH14:AH15"/>
    <mergeCell ref="A16:O16"/>
    <mergeCell ref="T16:AF16"/>
    <mergeCell ref="A17:O18"/>
    <mergeCell ref="T17:AF17"/>
    <mergeCell ref="T18:AF18"/>
    <mergeCell ref="A19:C19"/>
    <mergeCell ref="D19:O19"/>
    <mergeCell ref="T19:AF19"/>
    <mergeCell ref="A20:C21"/>
    <mergeCell ref="D20:O21"/>
    <mergeCell ref="T20:AF22"/>
    <mergeCell ref="AG20:AG22"/>
    <mergeCell ref="AH20:AH22"/>
    <mergeCell ref="A22:C23"/>
    <mergeCell ref="D22:O23"/>
    <mergeCell ref="Q23:AH23"/>
    <mergeCell ref="A24:C25"/>
    <mergeCell ref="D24:O25"/>
    <mergeCell ref="Q24:AH25"/>
    <mergeCell ref="A26:E26"/>
    <mergeCell ref="F26:O26"/>
    <mergeCell ref="Q26:AA26"/>
    <mergeCell ref="AB26:AD26"/>
    <mergeCell ref="AE26:AH26"/>
    <mergeCell ref="A27:H27"/>
    <mergeCell ref="I27:O27"/>
    <mergeCell ref="Q27:AA27"/>
    <mergeCell ref="AB27:AD27"/>
    <mergeCell ref="AE27:AH27"/>
    <mergeCell ref="A28:F29"/>
    <mergeCell ref="G28:I29"/>
    <mergeCell ref="J28:K29"/>
    <mergeCell ref="L28:M29"/>
    <mergeCell ref="N28:O29"/>
    <mergeCell ref="Q28:AA29"/>
    <mergeCell ref="AB28:AD29"/>
    <mergeCell ref="AE28:AH29"/>
    <mergeCell ref="A30:O33"/>
    <mergeCell ref="Q30:AA31"/>
    <mergeCell ref="AB30:AD31"/>
    <mergeCell ref="AE30:AH31"/>
    <mergeCell ref="Q32:R58"/>
    <mergeCell ref="S32:AA33"/>
    <mergeCell ref="AB32:AD33"/>
    <mergeCell ref="AE32:AH33"/>
    <mergeCell ref="A34:O35"/>
    <mergeCell ref="S34:AA35"/>
    <mergeCell ref="AB34:AD35"/>
    <mergeCell ref="AE34:AH35"/>
    <mergeCell ref="A36:I37"/>
    <mergeCell ref="J36:K37"/>
    <mergeCell ref="L36:O37"/>
    <mergeCell ref="S36:AA37"/>
    <mergeCell ref="AB36:AD37"/>
    <mergeCell ref="AE36:AH37"/>
    <mergeCell ref="A38:I38"/>
    <mergeCell ref="J38:K38"/>
    <mergeCell ref="L38:O38"/>
    <mergeCell ref="S38:AA38"/>
    <mergeCell ref="AB38:AD38"/>
    <mergeCell ref="AE38:AH38"/>
    <mergeCell ref="A39:I41"/>
    <mergeCell ref="J39:K41"/>
    <mergeCell ref="L39:O41"/>
    <mergeCell ref="S39:AA40"/>
    <mergeCell ref="AB39:AD40"/>
    <mergeCell ref="AE39:AH40"/>
    <mergeCell ref="S41:AA42"/>
    <mergeCell ref="AB41:AD42"/>
    <mergeCell ref="AE41:AH42"/>
    <mergeCell ref="A42:I44"/>
    <mergeCell ref="J42:K44"/>
    <mergeCell ref="L42:O44"/>
    <mergeCell ref="S43:AA44"/>
    <mergeCell ref="AB43:AD44"/>
    <mergeCell ref="AE43:AH44"/>
    <mergeCell ref="A45:A66"/>
    <mergeCell ref="B45:I46"/>
    <mergeCell ref="J45:K46"/>
    <mergeCell ref="L45:O46"/>
    <mergeCell ref="S45:AA46"/>
    <mergeCell ref="AB45:AD46"/>
    <mergeCell ref="AE45:AH46"/>
    <mergeCell ref="B47:I48"/>
    <mergeCell ref="J47:K48"/>
    <mergeCell ref="L47:O48"/>
    <mergeCell ref="S47:AA48"/>
    <mergeCell ref="AB47:AD48"/>
    <mergeCell ref="AE47:AH48"/>
    <mergeCell ref="B49:I50"/>
    <mergeCell ref="J49:K50"/>
    <mergeCell ref="L49:O50"/>
    <mergeCell ref="S49:AA50"/>
    <mergeCell ref="AB49:AD50"/>
    <mergeCell ref="AE49:AH50"/>
    <mergeCell ref="B51:I52"/>
    <mergeCell ref="J51:K52"/>
    <mergeCell ref="L51:O52"/>
    <mergeCell ref="S51:AA52"/>
    <mergeCell ref="AB51:AD52"/>
    <mergeCell ref="AE51:AH52"/>
    <mergeCell ref="B53:I54"/>
    <mergeCell ref="J53:K54"/>
    <mergeCell ref="L53:O54"/>
    <mergeCell ref="S53:AA54"/>
    <mergeCell ref="AB53:AD54"/>
    <mergeCell ref="AE53:AH54"/>
    <mergeCell ref="B55:I56"/>
    <mergeCell ref="J55:K56"/>
    <mergeCell ref="L55:O56"/>
    <mergeCell ref="S55:AA56"/>
    <mergeCell ref="AB55:AD56"/>
    <mergeCell ref="AE55:AH56"/>
    <mergeCell ref="B57:I58"/>
    <mergeCell ref="J57:K58"/>
    <mergeCell ref="L57:O58"/>
    <mergeCell ref="S57:AA58"/>
    <mergeCell ref="AB57:AD58"/>
    <mergeCell ref="AE57:AH58"/>
    <mergeCell ref="B59:I60"/>
    <mergeCell ref="J59:K60"/>
    <mergeCell ref="L59:O60"/>
    <mergeCell ref="Q59:AA60"/>
    <mergeCell ref="AB59:AD60"/>
    <mergeCell ref="AE59:AH60"/>
    <mergeCell ref="B61:I62"/>
    <mergeCell ref="J61:K62"/>
    <mergeCell ref="L61:O62"/>
    <mergeCell ref="Q61:AH62"/>
    <mergeCell ref="B63:I64"/>
    <mergeCell ref="J63:K64"/>
    <mergeCell ref="L63:O64"/>
    <mergeCell ref="Q63:AH64"/>
    <mergeCell ref="B65:I66"/>
    <mergeCell ref="J65:K66"/>
    <mergeCell ref="L65:O66"/>
    <mergeCell ref="Q65:AA65"/>
    <mergeCell ref="AB65:AD65"/>
    <mergeCell ref="AE65:AH65"/>
    <mergeCell ref="Q66:AA67"/>
    <mergeCell ref="AB66:AD67"/>
    <mergeCell ref="AE66:AH67"/>
    <mergeCell ref="A67:I68"/>
    <mergeCell ref="J67:K68"/>
    <mergeCell ref="L67:O68"/>
    <mergeCell ref="Q68:U72"/>
    <mergeCell ref="V68:V76"/>
    <mergeCell ref="W68:AA70"/>
    <mergeCell ref="AB68:AD70"/>
    <mergeCell ref="AE68:AH70"/>
    <mergeCell ref="A69:I70"/>
    <mergeCell ref="J69:K70"/>
    <mergeCell ref="L69:O70"/>
    <mergeCell ref="A71:I71"/>
    <mergeCell ref="J71:K71"/>
    <mergeCell ref="L71:O71"/>
    <mergeCell ref="W71:AA72"/>
    <mergeCell ref="AB71:AD72"/>
    <mergeCell ref="AE71:AH72"/>
    <mergeCell ref="A72:I72"/>
    <mergeCell ref="J72:K72"/>
    <mergeCell ref="L72:O72"/>
    <mergeCell ref="Q73:U76"/>
    <mergeCell ref="W73:AA74"/>
    <mergeCell ref="AB73:AD74"/>
    <mergeCell ref="AE73:AH74"/>
    <mergeCell ref="A74:O75"/>
    <mergeCell ref="W75:AA76"/>
    <mergeCell ref="AB75:AD76"/>
    <mergeCell ref="AE75:AH76"/>
    <mergeCell ref="A76:I77"/>
    <mergeCell ref="J76:K77"/>
    <mergeCell ref="L76:O77"/>
    <mergeCell ref="Q77:AA79"/>
    <mergeCell ref="AB77:AD79"/>
    <mergeCell ref="AE77:AH79"/>
    <mergeCell ref="A78:I79"/>
    <mergeCell ref="J78:K79"/>
    <mergeCell ref="L78:O79"/>
    <mergeCell ref="A80:I81"/>
    <mergeCell ref="J80:K81"/>
    <mergeCell ref="L80:O81"/>
    <mergeCell ref="Q80:AA82"/>
    <mergeCell ref="AB80:AD82"/>
    <mergeCell ref="AE80:AH82"/>
    <mergeCell ref="A82:A85"/>
    <mergeCell ref="B82:I83"/>
    <mergeCell ref="J82:K83"/>
    <mergeCell ref="L82:O83"/>
    <mergeCell ref="Q83:AA85"/>
    <mergeCell ref="AB83:AD85"/>
    <mergeCell ref="AE83:AH85"/>
    <mergeCell ref="B84:I85"/>
    <mergeCell ref="J84:K85"/>
    <mergeCell ref="L84:O85"/>
    <mergeCell ref="A86:I87"/>
    <mergeCell ref="J86:K87"/>
    <mergeCell ref="L86:O87"/>
    <mergeCell ref="Q86:AA88"/>
    <mergeCell ref="AB86:AD88"/>
    <mergeCell ref="AE86:AH88"/>
    <mergeCell ref="A88:I88"/>
    <mergeCell ref="J88:K88"/>
    <mergeCell ref="L88:O88"/>
    <mergeCell ref="A89:A95"/>
    <mergeCell ref="B89:I90"/>
    <mergeCell ref="J89:K90"/>
    <mergeCell ref="L89:O90"/>
    <mergeCell ref="Q89:AA91"/>
    <mergeCell ref="AB89:AD91"/>
    <mergeCell ref="AE89:AH91"/>
    <mergeCell ref="B91:I94"/>
    <mergeCell ref="J91:K94"/>
    <mergeCell ref="L91:O94"/>
    <mergeCell ref="Q92:AA94"/>
    <mergeCell ref="AB92:AD94"/>
    <mergeCell ref="AE92:AH94"/>
    <mergeCell ref="B95:I95"/>
    <mergeCell ref="J95:K95"/>
    <mergeCell ref="L95:O95"/>
    <mergeCell ref="Q95:AA95"/>
    <mergeCell ref="AB95:AD95"/>
    <mergeCell ref="AE95:AH95"/>
    <mergeCell ref="A96:I96"/>
    <mergeCell ref="J96:K96"/>
    <mergeCell ref="L96:O96"/>
    <mergeCell ref="Q96:AA96"/>
    <mergeCell ref="AB96:AD96"/>
    <mergeCell ref="AE96:AH96"/>
    <mergeCell ref="A97:O97"/>
    <mergeCell ref="Q97:AA97"/>
    <mergeCell ref="AB97:AD97"/>
    <mergeCell ref="AE97:AH97"/>
    <mergeCell ref="A98:I99"/>
    <mergeCell ref="J98:K99"/>
    <mergeCell ref="L98:O99"/>
    <mergeCell ref="Q98:AA98"/>
    <mergeCell ref="AB98:AD98"/>
    <mergeCell ref="AE98:AH98"/>
    <mergeCell ref="Q99:AA100"/>
    <mergeCell ref="AB99:AD100"/>
    <mergeCell ref="AE99:AH100"/>
    <mergeCell ref="A101:G101"/>
    <mergeCell ref="A102:O102"/>
    <mergeCell ref="Q102:AH102"/>
    <mergeCell ref="A103:O103"/>
    <mergeCell ref="Q103:AH103"/>
    <mergeCell ref="A104:O104"/>
    <mergeCell ref="Q104:AH104"/>
    <mergeCell ref="F105:O105"/>
    <mergeCell ref="Q105:Y105"/>
    <mergeCell ref="AA105:AH105"/>
    <mergeCell ref="A106:N108"/>
    <mergeCell ref="Q108:AH109"/>
    <mergeCell ref="A109:I109"/>
    <mergeCell ref="J109:K109"/>
    <mergeCell ref="L109:O109"/>
    <mergeCell ref="A110:I110"/>
    <mergeCell ref="J110:K110"/>
    <mergeCell ref="L110:O110"/>
    <mergeCell ref="Q110:Z110"/>
    <mergeCell ref="AA110:AC110"/>
    <mergeCell ref="AD110:AH110"/>
    <mergeCell ref="A111:I113"/>
    <mergeCell ref="J111:K113"/>
    <mergeCell ref="L111:O113"/>
    <mergeCell ref="Q111:Z111"/>
    <mergeCell ref="AA111:AC111"/>
    <mergeCell ref="AD111:AH111"/>
    <mergeCell ref="Q112:Z114"/>
    <mergeCell ref="AA112:AC114"/>
    <mergeCell ref="AD112:AH114"/>
    <mergeCell ref="A114:I116"/>
    <mergeCell ref="J114:K116"/>
    <mergeCell ref="L114:O116"/>
    <mergeCell ref="Q115:Z117"/>
    <mergeCell ref="AA115:AC117"/>
    <mergeCell ref="AD115:AH117"/>
    <mergeCell ref="A117:I120"/>
    <mergeCell ref="J117:K120"/>
    <mergeCell ref="L117:O120"/>
    <mergeCell ref="Q118:Z121"/>
    <mergeCell ref="AA118:AC121"/>
    <mergeCell ref="AD118:AH121"/>
    <mergeCell ref="A121:I122"/>
    <mergeCell ref="J121:K122"/>
    <mergeCell ref="L121:O122"/>
    <mergeCell ref="Q122:Z124"/>
    <mergeCell ref="AA122:AC124"/>
    <mergeCell ref="AD122:AH124"/>
    <mergeCell ref="A123:I124"/>
    <mergeCell ref="J123:K124"/>
    <mergeCell ref="L123:O124"/>
    <mergeCell ref="A125:I126"/>
    <mergeCell ref="J125:K126"/>
    <mergeCell ref="L125:O126"/>
    <mergeCell ref="Q125:Z127"/>
    <mergeCell ref="AA125:AC127"/>
    <mergeCell ref="AD125:AH127"/>
    <mergeCell ref="A127:I129"/>
    <mergeCell ref="J127:K129"/>
    <mergeCell ref="L127:O129"/>
    <mergeCell ref="Q128:Z130"/>
    <mergeCell ref="AA128:AC130"/>
    <mergeCell ref="AD128:AH130"/>
    <mergeCell ref="A130:I130"/>
    <mergeCell ref="J130:K131"/>
    <mergeCell ref="L130:O131"/>
    <mergeCell ref="Q131:Z133"/>
    <mergeCell ref="AA131:AC133"/>
    <mergeCell ref="AD131:AH133"/>
    <mergeCell ref="A132:I133"/>
    <mergeCell ref="J132:K133"/>
    <mergeCell ref="L132:L133"/>
    <mergeCell ref="M132:M133"/>
    <mergeCell ref="N132:N133"/>
    <mergeCell ref="O132:O133"/>
    <mergeCell ref="A134:I134"/>
    <mergeCell ref="J134:K134"/>
    <mergeCell ref="Q134:Z136"/>
    <mergeCell ref="AA134:AC136"/>
    <mergeCell ref="AD134:AH136"/>
    <mergeCell ref="A135:I137"/>
    <mergeCell ref="J135:K137"/>
    <mergeCell ref="L135:O137"/>
    <mergeCell ref="Q137:Z139"/>
    <mergeCell ref="AA137:AC139"/>
    <mergeCell ref="AD137:AH139"/>
    <mergeCell ref="A138:O139"/>
    <mergeCell ref="A140:I141"/>
    <mergeCell ref="J140:K141"/>
    <mergeCell ref="L140:O141"/>
    <mergeCell ref="Q140:Z141"/>
    <mergeCell ref="AA140:AC141"/>
    <mergeCell ref="AD140:AH141"/>
    <mergeCell ref="A142:I144"/>
    <mergeCell ref="J142:K144"/>
    <mergeCell ref="L142:O142"/>
    <mergeCell ref="Q142:Z144"/>
    <mergeCell ref="AA142:AC144"/>
    <mergeCell ref="AD142:AH144"/>
    <mergeCell ref="L143:M144"/>
    <mergeCell ref="N143:O144"/>
    <mergeCell ref="A145:I146"/>
    <mergeCell ref="J145:K146"/>
    <mergeCell ref="L145:M146"/>
    <mergeCell ref="N145:O146"/>
    <mergeCell ref="Q145:Z147"/>
    <mergeCell ref="AA145:AC147"/>
    <mergeCell ref="AD145:AH147"/>
    <mergeCell ref="A147:I148"/>
    <mergeCell ref="J147:K148"/>
    <mergeCell ref="L147:M148"/>
    <mergeCell ref="N147:O148"/>
    <mergeCell ref="Q148:Z150"/>
    <mergeCell ref="AA148:AC150"/>
    <mergeCell ref="AD148:AH150"/>
    <mergeCell ref="A149:A178"/>
    <mergeCell ref="B149:I150"/>
    <mergeCell ref="J149:K150"/>
    <mergeCell ref="L149:O150"/>
    <mergeCell ref="B151:I154"/>
    <mergeCell ref="J151:K154"/>
    <mergeCell ref="L151:O154"/>
    <mergeCell ref="Q151:Z153"/>
    <mergeCell ref="AA151:AC153"/>
    <mergeCell ref="AD151:AH153"/>
    <mergeCell ref="Q154:Z155"/>
    <mergeCell ref="AA154:AC155"/>
    <mergeCell ref="AD154:AH155"/>
    <mergeCell ref="B155:I156"/>
    <mergeCell ref="J155:K156"/>
    <mergeCell ref="L155:O156"/>
    <mergeCell ref="Q156:Z157"/>
    <mergeCell ref="AA156:AC157"/>
    <mergeCell ref="AD156:AH157"/>
    <mergeCell ref="B157:I158"/>
    <mergeCell ref="J157:K158"/>
    <mergeCell ref="L157:O158"/>
    <mergeCell ref="Q158:Z159"/>
    <mergeCell ref="AA158:AC159"/>
    <mergeCell ref="AD158:AH159"/>
    <mergeCell ref="B159:I161"/>
    <mergeCell ref="J159:K161"/>
    <mergeCell ref="L159:O161"/>
    <mergeCell ref="Q160:Z162"/>
    <mergeCell ref="AA160:AC162"/>
    <mergeCell ref="AD160:AH162"/>
    <mergeCell ref="B162:I163"/>
    <mergeCell ref="J162:K163"/>
    <mergeCell ref="L162:O163"/>
    <mergeCell ref="Q163:Z163"/>
    <mergeCell ref="AA163:AC163"/>
    <mergeCell ref="AD163:AH163"/>
    <mergeCell ref="B164:I166"/>
    <mergeCell ref="J164:K166"/>
    <mergeCell ref="L164:O166"/>
    <mergeCell ref="Q164:AH166"/>
    <mergeCell ref="B167:I169"/>
    <mergeCell ref="J167:K169"/>
    <mergeCell ref="L167:O169"/>
    <mergeCell ref="Q167:Z168"/>
    <mergeCell ref="AA167:AC168"/>
    <mergeCell ref="AD167:AH168"/>
    <mergeCell ref="Q169:Z170"/>
    <mergeCell ref="AA169:AC170"/>
    <mergeCell ref="AD169:AH170"/>
    <mergeCell ref="B170:I172"/>
    <mergeCell ref="J170:K172"/>
    <mergeCell ref="L170:O172"/>
    <mergeCell ref="Q171:Z173"/>
    <mergeCell ref="AA171:AC173"/>
    <mergeCell ref="AD171:AH173"/>
    <mergeCell ref="B173:C178"/>
    <mergeCell ref="D173:I176"/>
    <mergeCell ref="J173:K176"/>
    <mergeCell ref="L173:O176"/>
    <mergeCell ref="Q174:Z176"/>
    <mergeCell ref="AA174:AC176"/>
    <mergeCell ref="AD174:AH176"/>
    <mergeCell ref="D177:I178"/>
    <mergeCell ref="J177:K178"/>
    <mergeCell ref="L177:O178"/>
    <mergeCell ref="Q177:Z179"/>
    <mergeCell ref="AA177:AC179"/>
    <mergeCell ref="AD177:AH179"/>
    <mergeCell ref="A179:O180"/>
    <mergeCell ref="Q180:R187"/>
    <mergeCell ref="S180:Z181"/>
    <mergeCell ref="AA180:AC181"/>
    <mergeCell ref="AD180:AH181"/>
    <mergeCell ref="A181:I182"/>
    <mergeCell ref="J181:K182"/>
    <mergeCell ref="L181:O182"/>
    <mergeCell ref="S182:Z183"/>
    <mergeCell ref="AA182:AC183"/>
    <mergeCell ref="AD182:AH183"/>
    <mergeCell ref="A183:I184"/>
    <mergeCell ref="J183:K184"/>
    <mergeCell ref="L183:O184"/>
    <mergeCell ref="S184:Z185"/>
    <mergeCell ref="AA184:AC185"/>
    <mergeCell ref="AD184:AH185"/>
    <mergeCell ref="A185:I186"/>
    <mergeCell ref="J185:K186"/>
    <mergeCell ref="L185:O186"/>
    <mergeCell ref="S186:Z187"/>
    <mergeCell ref="AA186:AC187"/>
    <mergeCell ref="AD186:AH187"/>
    <mergeCell ref="A187:I188"/>
    <mergeCell ref="J187:K188"/>
    <mergeCell ref="L187:O188"/>
    <mergeCell ref="Q188:Z191"/>
    <mergeCell ref="AA188:AC192"/>
    <mergeCell ref="AD188:AH192"/>
    <mergeCell ref="A189:A206"/>
    <mergeCell ref="B189:B203"/>
    <mergeCell ref="C189:I190"/>
    <mergeCell ref="J189:K190"/>
    <mergeCell ref="L189:O190"/>
    <mergeCell ref="C191:I193"/>
    <mergeCell ref="J191:K193"/>
    <mergeCell ref="L191:O193"/>
    <mergeCell ref="Q193:R197"/>
    <mergeCell ref="S193:Z194"/>
    <mergeCell ref="AA193:AC194"/>
    <mergeCell ref="AD193:AH194"/>
    <mergeCell ref="C194:I196"/>
    <mergeCell ref="J194:K196"/>
    <mergeCell ref="L194:O196"/>
    <mergeCell ref="S195:Z197"/>
    <mergeCell ref="AA195:AC197"/>
    <mergeCell ref="AD195:AH197"/>
    <mergeCell ref="C197:I198"/>
    <mergeCell ref="J197:K198"/>
    <mergeCell ref="L197:O198"/>
    <mergeCell ref="Q198:Z200"/>
    <mergeCell ref="AA198:AC200"/>
    <mergeCell ref="AD198:AH200"/>
    <mergeCell ref="C199:I201"/>
    <mergeCell ref="J199:K201"/>
    <mergeCell ref="L199:O201"/>
    <mergeCell ref="Q201:Z202"/>
    <mergeCell ref="AA201:AC202"/>
    <mergeCell ref="AD201:AH202"/>
    <mergeCell ref="C202:I203"/>
    <mergeCell ref="J202:K203"/>
    <mergeCell ref="L202:O203"/>
    <mergeCell ref="Q203:Z204"/>
    <mergeCell ref="AA203:AC204"/>
    <mergeCell ref="AD203:AH204"/>
    <mergeCell ref="B204:I206"/>
    <mergeCell ref="J204:K206"/>
    <mergeCell ref="L204:O206"/>
    <mergeCell ref="Q205:Z206"/>
    <mergeCell ref="AA205:AC206"/>
    <mergeCell ref="AD205:AH206"/>
    <mergeCell ref="A207:I207"/>
    <mergeCell ref="J207:K208"/>
    <mergeCell ref="L207:O208"/>
    <mergeCell ref="Q207:Z208"/>
    <mergeCell ref="AA207:AC208"/>
    <mergeCell ref="AD207:AH208"/>
    <mergeCell ref="A208:I208"/>
    <mergeCell ref="A209:I210"/>
    <mergeCell ref="J209:K210"/>
    <mergeCell ref="L209:O210"/>
    <mergeCell ref="Q209:Z210"/>
    <mergeCell ref="AA209:AC210"/>
    <mergeCell ref="AD209:AH210"/>
    <mergeCell ref="A211:I211"/>
    <mergeCell ref="J211:K212"/>
    <mergeCell ref="L211:O212"/>
    <mergeCell ref="Q211:Z213"/>
    <mergeCell ref="AA211:AC213"/>
    <mergeCell ref="AD211:AH213"/>
    <mergeCell ref="A212:I212"/>
    <mergeCell ref="A213:I215"/>
    <mergeCell ref="J213:K215"/>
    <mergeCell ref="L213:O215"/>
    <mergeCell ref="Q214:T219"/>
    <mergeCell ref="U214:Z216"/>
    <mergeCell ref="AA214:AC216"/>
    <mergeCell ref="AD214:AH216"/>
    <mergeCell ref="A216:I217"/>
    <mergeCell ref="J216:K217"/>
    <mergeCell ref="L216:O217"/>
    <mergeCell ref="U217:Z219"/>
    <mergeCell ref="AA217:AC219"/>
    <mergeCell ref="AD217:AH219"/>
    <mergeCell ref="A218:I220"/>
    <mergeCell ref="J218:K220"/>
    <mergeCell ref="L218:O220"/>
    <mergeCell ref="Q220:Z222"/>
    <mergeCell ref="AA220:AC222"/>
    <mergeCell ref="AD220:AH222"/>
    <mergeCell ref="A221:J223"/>
    <mergeCell ref="L221:O222"/>
    <mergeCell ref="K223:AH223"/>
    <mergeCell ref="A224:D224"/>
    <mergeCell ref="F224:G224"/>
    <mergeCell ref="H224:J224"/>
    <mergeCell ref="K224:M224"/>
    <mergeCell ref="N224:S224"/>
    <mergeCell ref="T224:X224"/>
    <mergeCell ref="Z224:AF224"/>
    <mergeCell ref="AG224:AH224"/>
    <mergeCell ref="A225:D225"/>
    <mergeCell ref="F225:G225"/>
    <mergeCell ref="H225:J225"/>
    <mergeCell ref="K225:M225"/>
    <mergeCell ref="N225:S225"/>
    <mergeCell ref="T225:X225"/>
    <mergeCell ref="Z225:AF225"/>
    <mergeCell ref="AG225:AH225"/>
    <mergeCell ref="A226:D226"/>
    <mergeCell ref="F226:G226"/>
    <mergeCell ref="H226:J226"/>
    <mergeCell ref="K226:M226"/>
    <mergeCell ref="N226:S226"/>
    <mergeCell ref="T226:X226"/>
    <mergeCell ref="Z226:AF226"/>
    <mergeCell ref="AG226:AH226"/>
    <mergeCell ref="A227:D227"/>
    <mergeCell ref="F227:G227"/>
    <mergeCell ref="H227:J227"/>
    <mergeCell ref="K227:M227"/>
    <mergeCell ref="N227:S227"/>
    <mergeCell ref="T227:X227"/>
    <mergeCell ref="Z227:AF227"/>
    <mergeCell ref="AG227:AH227"/>
    <mergeCell ref="A228:D228"/>
    <mergeCell ref="F228:G228"/>
    <mergeCell ref="H228:J228"/>
    <mergeCell ref="K228:M228"/>
    <mergeCell ref="N228:S228"/>
    <mergeCell ref="T228:X228"/>
    <mergeCell ref="Z228:AF228"/>
    <mergeCell ref="AG228:AH228"/>
    <mergeCell ref="A229:D229"/>
    <mergeCell ref="F229:G229"/>
    <mergeCell ref="H229:J229"/>
    <mergeCell ref="K229:M229"/>
    <mergeCell ref="N229:S229"/>
    <mergeCell ref="T229:X229"/>
    <mergeCell ref="Z229:AF229"/>
    <mergeCell ref="AG229:AH229"/>
    <mergeCell ref="A230:H230"/>
    <mergeCell ref="I230:AH230"/>
    <mergeCell ref="A231:P231"/>
    <mergeCell ref="Q231:AH231"/>
    <mergeCell ref="A232:P232"/>
    <mergeCell ref="Q232:AH232"/>
    <mergeCell ref="A233:O233"/>
    <mergeCell ref="Q233:AH233"/>
    <mergeCell ref="A234:P234"/>
    <mergeCell ref="Q234:AH234"/>
    <mergeCell ref="A235:P235"/>
    <mergeCell ref="Q235:AH235"/>
    <mergeCell ref="A236:O236"/>
    <mergeCell ref="Q236:AH236"/>
    <mergeCell ref="A237:O237"/>
    <mergeCell ref="A238:O238"/>
    <mergeCell ref="A239:O239"/>
    <mergeCell ref="A240:O240"/>
    <mergeCell ref="A241:AH241"/>
    <mergeCell ref="A243:D243"/>
    <mergeCell ref="E243:T245"/>
    <mergeCell ref="U243:AH243"/>
    <mergeCell ref="A244:D246"/>
    <mergeCell ref="U244:AH245"/>
    <mergeCell ref="E246:N246"/>
    <mergeCell ref="O246:T246"/>
    <mergeCell ref="U246:X247"/>
    <mergeCell ref="Y246:AH247"/>
    <mergeCell ref="A247:D248"/>
    <mergeCell ref="E247:H248"/>
    <mergeCell ref="I247:T248"/>
    <mergeCell ref="U248:X248"/>
    <mergeCell ref="Y248:AH248"/>
  </mergeCells>
  <printOptions headings="false" gridLines="false" gridLinesSet="true" horizontalCentered="false" verticalCentered="false"/>
  <pageMargins left="0.277777777777778" right="0.00972222222222222" top="0.196527777777778" bottom="0" header="0.511805555555555" footer="0.511805555555555"/>
  <pageSetup paperSize="9" scale="91"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1" manualBreakCount="1">
    <brk id="105" man="true" max="16383" min="0"/>
  </rowBreaks>
</worksheet>
</file>

<file path=xl/worksheets/sheet3.xml><?xml version="1.0" encoding="utf-8"?>
<worksheet xmlns="http://schemas.openxmlformats.org/spreadsheetml/2006/main" xmlns:r="http://schemas.openxmlformats.org/officeDocument/2006/relationships">
  <sheetPr filterMode="false">
    <pageSetUpPr fitToPage="false"/>
  </sheetPr>
  <dimension ref="A1:H1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 activeCellId="0" sqref="D1"/>
    </sheetView>
  </sheetViews>
  <sheetFormatPr defaultRowHeight="15" zeroHeight="false" outlineLevelRow="0" outlineLevelCol="0"/>
  <cols>
    <col collapsed="false" customWidth="true" hidden="false" outlineLevel="0" max="1" min="1" style="0" width="12.86"/>
    <col collapsed="false" customWidth="true" hidden="false" outlineLevel="0" max="2" min="2" style="428" width="7.86"/>
    <col collapsed="false" customWidth="true" hidden="false" outlineLevel="0" max="3" min="3" style="0" width="31.28"/>
    <col collapsed="false" customWidth="true" hidden="false" outlineLevel="0" max="4" min="4" style="0" width="19.71"/>
    <col collapsed="false" customWidth="true" hidden="false" outlineLevel="0" max="1025" min="5" style="0" width="8.67"/>
  </cols>
  <sheetData>
    <row r="1" customFormat="false" ht="18.75" hidden="false" customHeight="false" outlineLevel="0" collapsed="false">
      <c r="A1" s="429" t="n">
        <v>2025</v>
      </c>
      <c r="B1" s="430"/>
      <c r="C1" s="431" t="s">
        <v>3</v>
      </c>
      <c r="D1" s="280" t="str">
        <f aca="false">Vkladani_dat!F3</f>
        <v>6 Neprofesionální</v>
      </c>
      <c r="E1" s="432"/>
    </row>
    <row r="2" customFormat="false" ht="15" hidden="false" customHeight="false" outlineLevel="0" collapsed="false">
      <c r="A2" s="2"/>
      <c r="B2" s="433"/>
      <c r="C2" s="434" t="s">
        <v>7</v>
      </c>
      <c r="D2" s="435" t="n">
        <f aca="false">Vkladani_dat!F4</f>
        <v>0</v>
      </c>
      <c r="E2" s="432"/>
      <c r="H2" s="428"/>
    </row>
    <row r="3" customFormat="false" ht="15" hidden="false" customHeight="false" outlineLevel="0" collapsed="false">
      <c r="A3" s="2"/>
      <c r="B3" s="433"/>
      <c r="C3" s="2" t="s">
        <v>464</v>
      </c>
      <c r="D3" s="436" t="n">
        <f aca="false">Vkladani_dat!F5</f>
        <v>0</v>
      </c>
    </row>
    <row r="4" customFormat="false" ht="15" hidden="false" customHeight="false" outlineLevel="0" collapsed="false">
      <c r="A4" s="434"/>
      <c r="B4" s="430"/>
      <c r="C4" s="434" t="s">
        <v>13</v>
      </c>
      <c r="D4" s="437" t="n">
        <f aca="false">Vkladani_dat!F6</f>
        <v>0</v>
      </c>
    </row>
    <row r="5" customFormat="false" ht="15" hidden="false" customHeight="false" outlineLevel="0" collapsed="false">
      <c r="A5" s="438"/>
      <c r="B5" s="439"/>
      <c r="C5" s="438" t="s">
        <v>20</v>
      </c>
      <c r="D5" s="437" t="n">
        <f aca="false">Vkladani_dat!F10</f>
        <v>0</v>
      </c>
    </row>
    <row r="6" customFormat="false" ht="15" hidden="false" customHeight="false" outlineLevel="0" collapsed="false">
      <c r="A6" s="440" t="s">
        <v>465</v>
      </c>
      <c r="B6" s="441" t="n">
        <v>902</v>
      </c>
      <c r="C6" s="442" t="s">
        <v>466</v>
      </c>
      <c r="D6" s="437" t="n">
        <f aca="false">Vkladani_dat!G12</f>
        <v>0</v>
      </c>
    </row>
    <row r="7" customFormat="false" ht="15" hidden="false" customHeight="false" outlineLevel="0" collapsed="false">
      <c r="A7" s="443"/>
      <c r="B7" s="444" t="n">
        <v>903</v>
      </c>
      <c r="C7" s="445" t="s">
        <v>29</v>
      </c>
      <c r="D7" s="437" t="n">
        <f aca="false">Vkladani_dat!G13</f>
        <v>0</v>
      </c>
    </row>
    <row r="8" customFormat="false" ht="18.75" hidden="false" customHeight="false" outlineLevel="0" collapsed="false">
      <c r="A8" s="446" t="s">
        <v>467</v>
      </c>
      <c r="B8" s="447" t="n">
        <v>101</v>
      </c>
      <c r="C8" s="448" t="s">
        <v>468</v>
      </c>
      <c r="D8" s="449" t="n">
        <f aca="false">Vkladani_dat!G18</f>
        <v>0</v>
      </c>
      <c r="F8" s="450"/>
    </row>
    <row r="9" customFormat="false" ht="15" hidden="false" customHeight="false" outlineLevel="0" collapsed="false">
      <c r="A9" s="451"/>
      <c r="B9" s="452" t="n">
        <v>102</v>
      </c>
      <c r="C9" s="453" t="s">
        <v>469</v>
      </c>
      <c r="D9" s="449" t="n">
        <f aca="false">Vkladani_dat!G19</f>
        <v>0</v>
      </c>
    </row>
    <row r="10" customFormat="false" ht="15" hidden="false" customHeight="false" outlineLevel="0" collapsed="false">
      <c r="A10" s="451"/>
      <c r="B10" s="452" t="n">
        <v>103</v>
      </c>
      <c r="C10" s="453" t="s">
        <v>470</v>
      </c>
      <c r="D10" s="449" t="n">
        <f aca="false">Vkladani_dat!G20</f>
        <v>0</v>
      </c>
    </row>
    <row r="11" customFormat="false" ht="15" hidden="false" customHeight="false" outlineLevel="0" collapsed="false">
      <c r="A11" s="451"/>
      <c r="B11" s="452" t="n">
        <v>104</v>
      </c>
      <c r="C11" s="453" t="s">
        <v>471</v>
      </c>
      <c r="D11" s="449" t="n">
        <f aca="false">Vkladani_dat!G21</f>
        <v>0</v>
      </c>
    </row>
    <row r="12" customFormat="false" ht="15" hidden="false" customHeight="false" outlineLevel="0" collapsed="false">
      <c r="A12" s="451"/>
      <c r="B12" s="452" t="n">
        <v>105</v>
      </c>
      <c r="C12" s="453" t="s">
        <v>472</v>
      </c>
      <c r="D12" s="449" t="n">
        <f aca="false">Vkladani_dat!G22</f>
        <v>0</v>
      </c>
    </row>
    <row r="13" customFormat="false" ht="15" hidden="false" customHeight="false" outlineLevel="0" collapsed="false">
      <c r="A13" s="451"/>
      <c r="B13" s="452" t="n">
        <v>106</v>
      </c>
      <c r="C13" s="453" t="s">
        <v>473</v>
      </c>
      <c r="D13" s="449" t="n">
        <f aca="false">Vkladani_dat!G23</f>
        <v>0</v>
      </c>
    </row>
    <row r="14" customFormat="false" ht="15" hidden="false" customHeight="false" outlineLevel="0" collapsed="false">
      <c r="A14" s="451"/>
      <c r="B14" s="452" t="n">
        <v>107</v>
      </c>
      <c r="C14" s="453" t="s">
        <v>474</v>
      </c>
      <c r="D14" s="449" t="n">
        <f aca="false">Vkladani_dat!G24</f>
        <v>0</v>
      </c>
    </row>
    <row r="15" customFormat="false" ht="15" hidden="false" customHeight="false" outlineLevel="0" collapsed="false">
      <c r="A15" s="451"/>
      <c r="B15" s="452" t="n">
        <v>108</v>
      </c>
      <c r="C15" s="453" t="s">
        <v>475</v>
      </c>
      <c r="D15" s="449" t="n">
        <f aca="false">Vkladani_dat!G25</f>
        <v>0</v>
      </c>
    </row>
    <row r="16" customFormat="false" ht="15" hidden="false" customHeight="false" outlineLevel="0" collapsed="false">
      <c r="A16" s="451"/>
      <c r="B16" s="452" t="n">
        <v>109</v>
      </c>
      <c r="C16" s="453" t="s">
        <v>476</v>
      </c>
      <c r="D16" s="449" t="n">
        <f aca="false">Vkladani_dat!G26</f>
        <v>0</v>
      </c>
    </row>
    <row r="17" customFormat="false" ht="15" hidden="false" customHeight="false" outlineLevel="0" collapsed="false">
      <c r="A17" s="451"/>
      <c r="B17" s="452" t="n">
        <v>110</v>
      </c>
      <c r="C17" s="453" t="s">
        <v>477</v>
      </c>
      <c r="D17" s="449" t="n">
        <f aca="false">Vkladani_dat!G27</f>
        <v>0</v>
      </c>
    </row>
    <row r="18" customFormat="false" ht="15" hidden="false" customHeight="false" outlineLevel="0" collapsed="false">
      <c r="A18" s="451"/>
      <c r="B18" s="452" t="n">
        <v>111</v>
      </c>
      <c r="C18" s="453" t="s">
        <v>478</v>
      </c>
      <c r="D18" s="449" t="n">
        <f aca="false">Vkladani_dat!G28</f>
        <v>0</v>
      </c>
    </row>
    <row r="19" customFormat="false" ht="15" hidden="false" customHeight="false" outlineLevel="0" collapsed="false">
      <c r="A19" s="451"/>
      <c r="B19" s="452" t="n">
        <v>112</v>
      </c>
      <c r="C19" s="453" t="s">
        <v>479</v>
      </c>
      <c r="D19" s="449" t="n">
        <f aca="false">Vkladani_dat!G29</f>
        <v>0</v>
      </c>
    </row>
    <row r="20" customFormat="false" ht="15" hidden="false" customHeight="false" outlineLevel="0" collapsed="false">
      <c r="A20" s="451"/>
      <c r="B20" s="452" t="n">
        <v>113</v>
      </c>
      <c r="C20" s="453" t="s">
        <v>480</v>
      </c>
      <c r="D20" s="449" t="n">
        <f aca="false">Vkladani_dat!G30</f>
        <v>0</v>
      </c>
    </row>
    <row r="21" customFormat="false" ht="15" hidden="false" customHeight="false" outlineLevel="0" collapsed="false">
      <c r="A21" s="451"/>
      <c r="B21" s="452" t="n">
        <v>114</v>
      </c>
      <c r="C21" s="453" t="s">
        <v>481</v>
      </c>
      <c r="D21" s="449" t="n">
        <f aca="false">Vkladani_dat!G31</f>
        <v>0</v>
      </c>
    </row>
    <row r="22" customFormat="false" ht="15" hidden="false" customHeight="false" outlineLevel="0" collapsed="false">
      <c r="A22" s="451"/>
      <c r="B22" s="452" t="n">
        <v>115</v>
      </c>
      <c r="C22" s="453" t="s">
        <v>482</v>
      </c>
      <c r="D22" s="449" t="n">
        <f aca="false">Vkladani_dat!G32</f>
        <v>0</v>
      </c>
    </row>
    <row r="23" customFormat="false" ht="15" hidden="false" customHeight="false" outlineLevel="0" collapsed="false">
      <c r="A23" s="451"/>
      <c r="B23" s="452" t="n">
        <v>116</v>
      </c>
      <c r="C23" s="453" t="s">
        <v>483</v>
      </c>
      <c r="D23" s="449" t="n">
        <f aca="false">Vkladani_dat!G33</f>
        <v>0</v>
      </c>
    </row>
    <row r="24" customFormat="false" ht="15" hidden="false" customHeight="false" outlineLevel="0" collapsed="false">
      <c r="A24" s="451"/>
      <c r="B24" s="452" t="n">
        <v>117</v>
      </c>
      <c r="C24" s="453" t="s">
        <v>484</v>
      </c>
      <c r="D24" s="449" t="n">
        <f aca="false">Vkladani_dat!G34</f>
        <v>0</v>
      </c>
    </row>
    <row r="25" customFormat="false" ht="15" hidden="false" customHeight="false" outlineLevel="0" collapsed="false">
      <c r="A25" s="451" t="s">
        <v>485</v>
      </c>
      <c r="B25" s="452" t="n">
        <v>201</v>
      </c>
      <c r="C25" s="453" t="s">
        <v>486</v>
      </c>
      <c r="D25" s="449" t="n">
        <f aca="false">Vkladani_dat!G39</f>
        <v>0</v>
      </c>
    </row>
    <row r="26" customFormat="false" ht="15" hidden="false" customHeight="false" outlineLevel="0" collapsed="false">
      <c r="A26" s="451"/>
      <c r="B26" s="452" t="n">
        <v>202</v>
      </c>
      <c r="C26" s="453" t="s">
        <v>487</v>
      </c>
      <c r="D26" s="449" t="n">
        <f aca="false">Vkladani_dat!G40</f>
        <v>0</v>
      </c>
    </row>
    <row r="27" customFormat="false" ht="15" hidden="false" customHeight="false" outlineLevel="0" collapsed="false">
      <c r="A27" s="451"/>
      <c r="B27" s="452" t="n">
        <v>203</v>
      </c>
      <c r="C27" s="453" t="s">
        <v>488</v>
      </c>
      <c r="D27" s="449" t="n">
        <f aca="false">Vkladani_dat!G41</f>
        <v>0</v>
      </c>
    </row>
    <row r="28" customFormat="false" ht="15" hidden="false" customHeight="false" outlineLevel="0" collapsed="false">
      <c r="A28" s="451"/>
      <c r="B28" s="452" t="n">
        <v>204</v>
      </c>
      <c r="C28" s="453" t="s">
        <v>489</v>
      </c>
      <c r="D28" s="449" t="n">
        <f aca="false">Vkladani_dat!G42</f>
        <v>0</v>
      </c>
    </row>
    <row r="29" customFormat="false" ht="15" hidden="false" customHeight="false" outlineLevel="0" collapsed="false">
      <c r="A29" s="451"/>
      <c r="B29" s="452" t="n">
        <v>205</v>
      </c>
      <c r="C29" s="453" t="s">
        <v>490</v>
      </c>
      <c r="D29" s="449" t="n">
        <f aca="false">Vkladani_dat!G43</f>
        <v>0</v>
      </c>
    </row>
    <row r="30" customFormat="false" ht="15" hidden="false" customHeight="false" outlineLevel="0" collapsed="false">
      <c r="A30" s="451"/>
      <c r="B30" s="452" t="n">
        <v>206</v>
      </c>
      <c r="C30" s="453" t="s">
        <v>491</v>
      </c>
      <c r="D30" s="449" t="n">
        <f aca="false">Vkladani_dat!G44</f>
        <v>0</v>
      </c>
    </row>
    <row r="31" customFormat="false" ht="15" hidden="false" customHeight="false" outlineLevel="0" collapsed="false">
      <c r="A31" s="451"/>
      <c r="B31" s="452" t="n">
        <v>207</v>
      </c>
      <c r="C31" s="453" t="s">
        <v>492</v>
      </c>
      <c r="D31" s="449" t="n">
        <f aca="false">Vkladani_dat!G45</f>
        <v>0</v>
      </c>
    </row>
    <row r="32" customFormat="false" ht="15" hidden="false" customHeight="false" outlineLevel="0" collapsed="false">
      <c r="A32" s="451"/>
      <c r="B32" s="452" t="n">
        <v>208</v>
      </c>
      <c r="C32" s="453" t="s">
        <v>493</v>
      </c>
      <c r="D32" s="449" t="n">
        <f aca="false">Vkladani_dat!G46</f>
        <v>0</v>
      </c>
    </row>
    <row r="33" customFormat="false" ht="15" hidden="false" customHeight="false" outlineLevel="0" collapsed="false">
      <c r="A33" s="451"/>
      <c r="B33" s="452" t="n">
        <v>209</v>
      </c>
      <c r="C33" s="453" t="s">
        <v>494</v>
      </c>
      <c r="D33" s="449" t="n">
        <f aca="false">Vkladani_dat!G47</f>
        <v>0</v>
      </c>
    </row>
    <row r="34" customFormat="false" ht="15" hidden="false" customHeight="false" outlineLevel="0" collapsed="false">
      <c r="A34" s="451" t="s">
        <v>495</v>
      </c>
      <c r="B34" s="452" t="n">
        <v>301</v>
      </c>
      <c r="C34" s="453" t="s">
        <v>496</v>
      </c>
      <c r="D34" s="449" t="n">
        <f aca="false">Vkladani_dat!G52</f>
        <v>0</v>
      </c>
    </row>
    <row r="35" customFormat="false" ht="15" hidden="false" customHeight="false" outlineLevel="0" collapsed="false">
      <c r="A35" s="451"/>
      <c r="B35" s="452" t="n">
        <v>302</v>
      </c>
      <c r="C35" s="453" t="s">
        <v>497</v>
      </c>
      <c r="D35" s="449" t="n">
        <f aca="false">Vkladani_dat!G53</f>
        <v>0</v>
      </c>
    </row>
    <row r="36" customFormat="false" ht="15" hidden="false" customHeight="false" outlineLevel="0" collapsed="false">
      <c r="A36" s="451"/>
      <c r="B36" s="452" t="n">
        <v>303</v>
      </c>
      <c r="C36" s="453" t="s">
        <v>498</v>
      </c>
      <c r="D36" s="449" t="n">
        <f aca="false">Vkladani_dat!G54</f>
        <v>0</v>
      </c>
    </row>
    <row r="37" customFormat="false" ht="15" hidden="false" customHeight="false" outlineLevel="0" collapsed="false">
      <c r="A37" s="451"/>
      <c r="B37" s="452" t="n">
        <v>304</v>
      </c>
      <c r="C37" s="453" t="s">
        <v>499</v>
      </c>
      <c r="D37" s="449" t="n">
        <f aca="false">Vkladani_dat!G55</f>
        <v>0</v>
      </c>
    </row>
    <row r="38" customFormat="false" ht="15" hidden="false" customHeight="false" outlineLevel="0" collapsed="false">
      <c r="A38" s="451"/>
      <c r="B38" s="452" t="n">
        <v>305</v>
      </c>
      <c r="C38" s="453" t="s">
        <v>500</v>
      </c>
      <c r="D38" s="449" t="n">
        <f aca="false">Vkladani_dat!G56</f>
        <v>0</v>
      </c>
    </row>
    <row r="39" customFormat="false" ht="15" hidden="false" customHeight="false" outlineLevel="0" collapsed="false">
      <c r="A39" s="451"/>
      <c r="B39" s="452" t="n">
        <v>306</v>
      </c>
      <c r="C39" s="453" t="s">
        <v>501</v>
      </c>
      <c r="D39" s="449" t="n">
        <f aca="false">Vkladani_dat!G57</f>
        <v>0</v>
      </c>
    </row>
    <row r="40" customFormat="false" ht="15" hidden="false" customHeight="false" outlineLevel="0" collapsed="false">
      <c r="A40" s="451"/>
      <c r="B40" s="452" t="n">
        <v>307</v>
      </c>
      <c r="C40" s="453" t="s">
        <v>502</v>
      </c>
      <c r="D40" s="449" t="n">
        <f aca="false">Vkladani_dat!G58</f>
        <v>0</v>
      </c>
    </row>
    <row r="41" customFormat="false" ht="15" hidden="false" customHeight="false" outlineLevel="0" collapsed="false">
      <c r="A41" s="451"/>
      <c r="B41" s="452" t="n">
        <v>308</v>
      </c>
      <c r="C41" s="453" t="s">
        <v>472</v>
      </c>
      <c r="D41" s="449" t="n">
        <f aca="false">Vkladani_dat!G59</f>
        <v>0</v>
      </c>
    </row>
    <row r="42" customFormat="false" ht="15" hidden="false" customHeight="false" outlineLevel="0" collapsed="false">
      <c r="A42" s="451"/>
      <c r="B42" s="452" t="n">
        <v>309</v>
      </c>
      <c r="C42" s="453" t="s">
        <v>473</v>
      </c>
      <c r="D42" s="449" t="n">
        <f aca="false">Vkladani_dat!G60</f>
        <v>0</v>
      </c>
    </row>
    <row r="43" customFormat="false" ht="15" hidden="false" customHeight="false" outlineLevel="0" collapsed="false">
      <c r="A43" s="451"/>
      <c r="B43" s="452" t="n">
        <v>310</v>
      </c>
      <c r="C43" s="453" t="s">
        <v>474</v>
      </c>
      <c r="D43" s="449" t="n">
        <f aca="false">Vkladani_dat!G61</f>
        <v>0</v>
      </c>
    </row>
    <row r="44" customFormat="false" ht="15" hidden="false" customHeight="false" outlineLevel="0" collapsed="false">
      <c r="A44" s="451"/>
      <c r="B44" s="452" t="n">
        <v>311</v>
      </c>
      <c r="C44" s="453" t="s">
        <v>475</v>
      </c>
      <c r="D44" s="449" t="n">
        <f aca="false">Vkladani_dat!G62</f>
        <v>0</v>
      </c>
    </row>
    <row r="45" customFormat="false" ht="15" hidden="false" customHeight="false" outlineLevel="0" collapsed="false">
      <c r="A45" s="451"/>
      <c r="B45" s="452" t="n">
        <v>312</v>
      </c>
      <c r="C45" s="453" t="s">
        <v>476</v>
      </c>
      <c r="D45" s="449" t="n">
        <f aca="false">Vkladani_dat!G63</f>
        <v>0</v>
      </c>
    </row>
    <row r="46" customFormat="false" ht="15" hidden="false" customHeight="false" outlineLevel="0" collapsed="false">
      <c r="A46" s="451"/>
      <c r="B46" s="452" t="n">
        <v>313</v>
      </c>
      <c r="C46" s="453" t="s">
        <v>477</v>
      </c>
      <c r="D46" s="449" t="n">
        <f aca="false">Vkladani_dat!G64</f>
        <v>0</v>
      </c>
    </row>
    <row r="47" customFormat="false" ht="15" hidden="false" customHeight="false" outlineLevel="0" collapsed="false">
      <c r="A47" s="451"/>
      <c r="B47" s="452" t="n">
        <v>314</v>
      </c>
      <c r="C47" s="453" t="s">
        <v>478</v>
      </c>
      <c r="D47" s="449" t="n">
        <f aca="false">Vkladani_dat!G65</f>
        <v>0</v>
      </c>
    </row>
    <row r="48" customFormat="false" ht="15" hidden="false" customHeight="false" outlineLevel="0" collapsed="false">
      <c r="A48" s="451"/>
      <c r="B48" s="452" t="n">
        <v>315</v>
      </c>
      <c r="C48" s="453" t="s">
        <v>479</v>
      </c>
      <c r="D48" s="449" t="n">
        <f aca="false">Vkladani_dat!G66</f>
        <v>0</v>
      </c>
    </row>
    <row r="49" customFormat="false" ht="15" hidden="false" customHeight="false" outlineLevel="0" collapsed="false">
      <c r="A49" s="451"/>
      <c r="B49" s="452" t="n">
        <v>316</v>
      </c>
      <c r="C49" s="453" t="s">
        <v>480</v>
      </c>
      <c r="D49" s="449" t="n">
        <f aca="false">Vkladani_dat!G67</f>
        <v>0</v>
      </c>
    </row>
    <row r="50" customFormat="false" ht="15" hidden="false" customHeight="false" outlineLevel="0" collapsed="false">
      <c r="A50" s="451"/>
      <c r="B50" s="452" t="n">
        <v>317</v>
      </c>
      <c r="C50" s="453" t="s">
        <v>503</v>
      </c>
      <c r="D50" s="449" t="n">
        <f aca="false">Vkladani_dat!G68</f>
        <v>0</v>
      </c>
    </row>
    <row r="51" customFormat="false" ht="15" hidden="false" customHeight="false" outlineLevel="0" collapsed="false">
      <c r="A51" s="451" t="s">
        <v>504</v>
      </c>
      <c r="B51" s="452" t="n">
        <v>401</v>
      </c>
      <c r="C51" s="453" t="s">
        <v>505</v>
      </c>
      <c r="D51" s="449" t="n">
        <f aca="false">Vkladani_dat!G73</f>
        <v>0</v>
      </c>
    </row>
    <row r="52" customFormat="false" ht="15" hidden="false" customHeight="false" outlineLevel="0" collapsed="false">
      <c r="A52" s="451"/>
      <c r="B52" s="452" t="n">
        <v>402</v>
      </c>
      <c r="C52" s="453" t="s">
        <v>506</v>
      </c>
      <c r="D52" s="449" t="n">
        <f aca="false">Vkladani_dat!G74</f>
        <v>0</v>
      </c>
    </row>
    <row r="53" customFormat="false" ht="15" hidden="false" customHeight="false" outlineLevel="0" collapsed="false">
      <c r="A53" s="451"/>
      <c r="B53" s="452" t="n">
        <v>403</v>
      </c>
      <c r="C53" s="453" t="s">
        <v>507</v>
      </c>
      <c r="D53" s="449" t="n">
        <f aca="false">Vkladani_dat!G75</f>
        <v>0</v>
      </c>
    </row>
    <row r="54" customFormat="false" ht="15" hidden="false" customHeight="false" outlineLevel="0" collapsed="false">
      <c r="A54" s="451"/>
      <c r="B54" s="452" t="n">
        <v>404</v>
      </c>
      <c r="C54" s="453" t="s">
        <v>508</v>
      </c>
      <c r="D54" s="449" t="n">
        <f aca="false">Vkladani_dat!G76</f>
        <v>0</v>
      </c>
    </row>
    <row r="55" customFormat="false" ht="15" hidden="false" customHeight="false" outlineLevel="0" collapsed="false">
      <c r="A55" s="451"/>
      <c r="B55" s="452" t="n">
        <v>405</v>
      </c>
      <c r="C55" s="453" t="s">
        <v>509</v>
      </c>
      <c r="D55" s="449" t="n">
        <f aca="false">Vkladani_dat!G77</f>
        <v>0</v>
      </c>
    </row>
    <row r="56" customFormat="false" ht="15" hidden="false" customHeight="false" outlineLevel="0" collapsed="false">
      <c r="A56" s="451"/>
      <c r="B56" s="452" t="n">
        <v>406</v>
      </c>
      <c r="C56" s="453" t="s">
        <v>510</v>
      </c>
      <c r="D56" s="449" t="n">
        <f aca="false">Vkladani_dat!G78</f>
        <v>0</v>
      </c>
    </row>
    <row r="57" customFormat="false" ht="15" hidden="false" customHeight="false" outlineLevel="0" collapsed="false">
      <c r="A57" s="451"/>
      <c r="B57" s="452" t="n">
        <v>407</v>
      </c>
      <c r="C57" s="453" t="s">
        <v>511</v>
      </c>
      <c r="D57" s="449" t="n">
        <f aca="false">Vkladani_dat!G79</f>
        <v>0</v>
      </c>
    </row>
    <row r="58" customFormat="false" ht="15" hidden="false" customHeight="false" outlineLevel="0" collapsed="false">
      <c r="A58" s="451"/>
      <c r="B58" s="452" t="n">
        <v>408</v>
      </c>
      <c r="C58" s="453" t="s">
        <v>512</v>
      </c>
      <c r="D58" s="449" t="n">
        <f aca="false">Vkladani_dat!G80</f>
        <v>0</v>
      </c>
    </row>
    <row r="59" customFormat="false" ht="15" hidden="false" customHeight="false" outlineLevel="0" collapsed="false">
      <c r="A59" s="451"/>
      <c r="B59" s="452" t="n">
        <v>409</v>
      </c>
      <c r="C59" s="453" t="s">
        <v>513</v>
      </c>
      <c r="D59" s="449" t="n">
        <f aca="false">Vkladani_dat!G81</f>
        <v>0</v>
      </c>
    </row>
    <row r="60" customFormat="false" ht="15" hidden="false" customHeight="false" outlineLevel="0" collapsed="false">
      <c r="A60" s="451"/>
      <c r="B60" s="452" t="n">
        <v>410</v>
      </c>
      <c r="C60" s="453" t="s">
        <v>514</v>
      </c>
      <c r="D60" s="449" t="n">
        <f aca="false">Vkladani_dat!G82</f>
        <v>0</v>
      </c>
    </row>
    <row r="61" customFormat="false" ht="15" hidden="false" customHeight="false" outlineLevel="0" collapsed="false">
      <c r="A61" s="451"/>
      <c r="B61" s="452" t="n">
        <v>411</v>
      </c>
      <c r="C61" s="453" t="s">
        <v>515</v>
      </c>
      <c r="D61" s="449" t="n">
        <f aca="false">Vkladani_dat!G83</f>
        <v>0</v>
      </c>
    </row>
    <row r="62" customFormat="false" ht="15" hidden="false" customHeight="false" outlineLevel="0" collapsed="false">
      <c r="A62" s="451"/>
      <c r="B62" s="452" t="n">
        <v>412</v>
      </c>
      <c r="C62" s="453" t="s">
        <v>516</v>
      </c>
      <c r="D62" s="449" t="n">
        <f aca="false">Vkladani_dat!G84</f>
        <v>0</v>
      </c>
    </row>
    <row r="63" customFormat="false" ht="15" hidden="false" customHeight="false" outlineLevel="0" collapsed="false">
      <c r="A63" s="451"/>
      <c r="B63" s="452" t="n">
        <v>413</v>
      </c>
      <c r="C63" s="453" t="s">
        <v>517</v>
      </c>
      <c r="D63" s="449" t="n">
        <f aca="false">Vkladani_dat!G85</f>
        <v>0</v>
      </c>
    </row>
    <row r="64" customFormat="false" ht="15" hidden="false" customHeight="false" outlineLevel="0" collapsed="false">
      <c r="A64" s="451"/>
      <c r="B64" s="452" t="n">
        <v>414</v>
      </c>
      <c r="C64" s="453" t="s">
        <v>518</v>
      </c>
      <c r="D64" s="449" t="n">
        <f aca="false">Vkladani_dat!G86</f>
        <v>0</v>
      </c>
    </row>
    <row r="65" customFormat="false" ht="15" hidden="false" customHeight="false" outlineLevel="0" collapsed="false">
      <c r="A65" s="451"/>
      <c r="B65" s="452" t="n">
        <v>415</v>
      </c>
      <c r="C65" s="453" t="s">
        <v>519</v>
      </c>
      <c r="D65" s="449" t="n">
        <f aca="false">Vkladani_dat!G87</f>
        <v>0</v>
      </c>
    </row>
    <row r="66" customFormat="false" ht="15" hidden="false" customHeight="false" outlineLevel="0" collapsed="false">
      <c r="A66" s="451"/>
      <c r="B66" s="452" t="n">
        <v>416</v>
      </c>
      <c r="C66" s="453" t="s">
        <v>518</v>
      </c>
      <c r="D66" s="449" t="n">
        <f aca="false">Vkladani_dat!G88</f>
        <v>0</v>
      </c>
    </row>
    <row r="67" customFormat="false" ht="15" hidden="false" customHeight="false" outlineLevel="0" collapsed="false">
      <c r="A67" s="451"/>
      <c r="B67" s="452" t="n">
        <v>417</v>
      </c>
      <c r="C67" s="453" t="s">
        <v>520</v>
      </c>
      <c r="D67" s="449" t="n">
        <f aca="false">Vkladani_dat!G89</f>
        <v>0</v>
      </c>
    </row>
    <row r="68" customFormat="false" ht="15" hidden="false" customHeight="false" outlineLevel="0" collapsed="false">
      <c r="A68" s="451"/>
      <c r="B68" s="452" t="n">
        <v>418</v>
      </c>
      <c r="C68" s="453" t="s">
        <v>521</v>
      </c>
      <c r="D68" s="449" t="n">
        <f aca="false">Vkladani_dat!G90</f>
        <v>0</v>
      </c>
    </row>
    <row r="69" customFormat="false" ht="15" hidden="false" customHeight="false" outlineLevel="0" collapsed="false">
      <c r="A69" s="451"/>
      <c r="B69" s="452" t="n">
        <v>419</v>
      </c>
      <c r="C69" s="453" t="s">
        <v>522</v>
      </c>
      <c r="D69" s="449" t="n">
        <f aca="false">Vkladani_dat!G91</f>
        <v>0</v>
      </c>
    </row>
    <row r="70" customFormat="false" ht="15" hidden="false" customHeight="false" outlineLevel="0" collapsed="false">
      <c r="A70" s="451"/>
      <c r="B70" s="452" t="n">
        <v>420</v>
      </c>
      <c r="C70" s="453" t="s">
        <v>523</v>
      </c>
      <c r="D70" s="449" t="n">
        <f aca="false">Vkladani_dat!G92</f>
        <v>0</v>
      </c>
    </row>
    <row r="71" customFormat="false" ht="15" hidden="false" customHeight="false" outlineLevel="0" collapsed="false">
      <c r="A71" s="451"/>
      <c r="B71" s="452" t="n">
        <v>421</v>
      </c>
      <c r="C71" s="453" t="s">
        <v>524</v>
      </c>
      <c r="D71" s="449" t="n">
        <f aca="false">Vkladani_dat!G93</f>
        <v>0</v>
      </c>
    </row>
    <row r="72" customFormat="false" ht="15" hidden="false" customHeight="false" outlineLevel="0" collapsed="false">
      <c r="A72" s="451"/>
      <c r="B72" s="452" t="n">
        <v>422</v>
      </c>
      <c r="C72" s="453" t="s">
        <v>525</v>
      </c>
      <c r="D72" s="449" t="n">
        <f aca="false">Vkladani_dat!G94</f>
        <v>0</v>
      </c>
    </row>
    <row r="73" customFormat="false" ht="15" hidden="false" customHeight="false" outlineLevel="0" collapsed="false">
      <c r="A73" s="451"/>
      <c r="B73" s="452" t="n">
        <v>423</v>
      </c>
      <c r="C73" s="453" t="s">
        <v>526</v>
      </c>
      <c r="D73" s="454" t="n">
        <f aca="false">Vkladani_dat!G95</f>
        <v>0</v>
      </c>
    </row>
    <row r="74" customFormat="false" ht="15" hidden="false" customHeight="false" outlineLevel="0" collapsed="false">
      <c r="A74" s="451" t="s">
        <v>527</v>
      </c>
      <c r="B74" s="452" t="n">
        <v>501</v>
      </c>
      <c r="C74" s="453" t="s">
        <v>528</v>
      </c>
      <c r="D74" s="449" t="n">
        <f aca="false">Vkladani_dat!G100</f>
        <v>0</v>
      </c>
    </row>
    <row r="75" customFormat="false" ht="15" hidden="false" customHeight="false" outlineLevel="0" collapsed="false">
      <c r="A75" s="451"/>
      <c r="B75" s="452" t="n">
        <v>502</v>
      </c>
      <c r="C75" s="453" t="s">
        <v>529</v>
      </c>
      <c r="D75" s="449" t="n">
        <f aca="false">Vkladani_dat!G101</f>
        <v>0</v>
      </c>
    </row>
    <row r="76" customFormat="false" ht="15" hidden="false" customHeight="false" outlineLevel="0" collapsed="false">
      <c r="A76" s="451"/>
      <c r="B76" s="452" t="n">
        <v>503</v>
      </c>
      <c r="C76" s="453" t="s">
        <v>530</v>
      </c>
      <c r="D76" s="449" t="n">
        <f aca="false">Vkladani_dat!G102</f>
        <v>0</v>
      </c>
    </row>
    <row r="77" customFormat="false" ht="15" hidden="false" customHeight="false" outlineLevel="0" collapsed="false">
      <c r="A77" s="451"/>
      <c r="B77" s="452" t="n">
        <v>504</v>
      </c>
      <c r="C77" s="453" t="s">
        <v>531</v>
      </c>
      <c r="D77" s="449" t="n">
        <f aca="false">Vkladani_dat!G103</f>
        <v>0</v>
      </c>
    </row>
    <row r="78" customFormat="false" ht="15" hidden="false" customHeight="false" outlineLevel="0" collapsed="false">
      <c r="A78" s="451"/>
      <c r="B78" s="452" t="n">
        <v>505</v>
      </c>
      <c r="C78" s="453" t="s">
        <v>532</v>
      </c>
      <c r="D78" s="449" t="n">
        <f aca="false">Vkladani_dat!G104</f>
        <v>0</v>
      </c>
    </row>
    <row r="79" customFormat="false" ht="15" hidden="false" customHeight="false" outlineLevel="0" collapsed="false">
      <c r="A79" s="451"/>
      <c r="B79" s="452" t="n">
        <v>506</v>
      </c>
      <c r="C79" s="453" t="s">
        <v>533</v>
      </c>
      <c r="D79" s="449" t="n">
        <f aca="false">Vkladani_dat!G105</f>
        <v>0</v>
      </c>
    </row>
    <row r="80" customFormat="false" ht="15" hidden="false" customHeight="false" outlineLevel="0" collapsed="false">
      <c r="A80" s="451"/>
      <c r="B80" s="452" t="n">
        <v>507</v>
      </c>
      <c r="C80" s="453" t="s">
        <v>534</v>
      </c>
      <c r="D80" s="449" t="n">
        <f aca="false">Vkladani_dat!G106</f>
        <v>0</v>
      </c>
    </row>
    <row r="81" customFormat="false" ht="15" hidden="false" customHeight="false" outlineLevel="0" collapsed="false">
      <c r="A81" s="451"/>
      <c r="B81" s="452" t="n">
        <v>508</v>
      </c>
      <c r="C81" s="453" t="s">
        <v>535</v>
      </c>
      <c r="D81" s="449" t="n">
        <f aca="false">Vkladani_dat!G107</f>
        <v>0</v>
      </c>
    </row>
    <row r="82" customFormat="false" ht="15" hidden="false" customHeight="false" outlineLevel="0" collapsed="false">
      <c r="A82" s="451"/>
      <c r="B82" s="452" t="n">
        <v>509</v>
      </c>
      <c r="C82" s="453" t="s">
        <v>536</v>
      </c>
      <c r="D82" s="449" t="n">
        <f aca="false">Vkladani_dat!G108</f>
        <v>0</v>
      </c>
    </row>
    <row r="83" customFormat="false" ht="15" hidden="false" customHeight="false" outlineLevel="0" collapsed="false">
      <c r="A83" s="451"/>
      <c r="B83" s="452" t="n">
        <v>510</v>
      </c>
      <c r="C83" s="453" t="s">
        <v>537</v>
      </c>
      <c r="D83" s="449" t="n">
        <f aca="false">Vkladani_dat!G109</f>
        <v>0</v>
      </c>
    </row>
    <row r="84" customFormat="false" ht="15" hidden="false" customHeight="false" outlineLevel="0" collapsed="false">
      <c r="A84" s="451"/>
      <c r="B84" s="452" t="n">
        <v>511</v>
      </c>
      <c r="C84" s="453" t="s">
        <v>538</v>
      </c>
      <c r="D84" s="449" t="n">
        <f aca="false">Vkladani_dat!G110</f>
        <v>0</v>
      </c>
    </row>
    <row r="85" customFormat="false" ht="15" hidden="false" customHeight="false" outlineLevel="0" collapsed="false">
      <c r="A85" s="451"/>
      <c r="B85" s="452" t="n">
        <v>512</v>
      </c>
      <c r="C85" s="453" t="s">
        <v>539</v>
      </c>
      <c r="D85" s="449" t="n">
        <f aca="false">Vkladani_dat!G111</f>
        <v>0</v>
      </c>
    </row>
    <row r="86" customFormat="false" ht="15" hidden="false" customHeight="false" outlineLevel="0" collapsed="false">
      <c r="A86" s="451"/>
      <c r="B86" s="452" t="n">
        <v>513</v>
      </c>
      <c r="C86" s="453" t="s">
        <v>540</v>
      </c>
      <c r="D86" s="449" t="n">
        <f aca="false">Vkladani_dat!G112</f>
        <v>0</v>
      </c>
    </row>
    <row r="87" customFormat="false" ht="15" hidden="false" customHeight="false" outlineLevel="0" collapsed="false">
      <c r="A87" s="451" t="s">
        <v>541</v>
      </c>
      <c r="B87" s="452" t="n">
        <v>601</v>
      </c>
      <c r="C87" s="453" t="s">
        <v>542</v>
      </c>
      <c r="D87" s="149" t="n">
        <f aca="false">Vkladani_dat!G117</f>
        <v>0</v>
      </c>
    </row>
    <row r="88" customFormat="false" ht="15" hidden="false" customHeight="false" outlineLevel="0" collapsed="false">
      <c r="A88" s="2"/>
      <c r="B88" s="452" t="n">
        <v>602</v>
      </c>
      <c r="C88" s="453" t="s">
        <v>543</v>
      </c>
      <c r="D88" s="455" t="n">
        <f aca="false">Vkladani_dat!G118</f>
        <v>0</v>
      </c>
    </row>
    <row r="89" customFormat="false" ht="15" hidden="false" customHeight="false" outlineLevel="0" collapsed="false">
      <c r="A89" s="451"/>
      <c r="B89" s="452" t="n">
        <v>603</v>
      </c>
      <c r="C89" s="453" t="s">
        <v>544</v>
      </c>
      <c r="D89" s="455" t="n">
        <f aca="false">Vkladani_dat!G119</f>
        <v>0</v>
      </c>
    </row>
    <row r="90" customFormat="false" ht="15" hidden="false" customHeight="false" outlineLevel="0" collapsed="false">
      <c r="A90" s="451"/>
      <c r="B90" s="452" t="n">
        <v>604</v>
      </c>
      <c r="C90" s="453" t="s">
        <v>545</v>
      </c>
      <c r="D90" s="455" t="n">
        <f aca="false">Vkladani_dat!G120</f>
        <v>0</v>
      </c>
    </row>
    <row r="91" customFormat="false" ht="15" hidden="false" customHeight="false" outlineLevel="0" collapsed="false">
      <c r="A91" s="451"/>
      <c r="B91" s="452" t="n">
        <v>605</v>
      </c>
      <c r="C91" s="453" t="s">
        <v>546</v>
      </c>
      <c r="D91" s="455" t="n">
        <f aca="false">Vkladani_dat!G121</f>
        <v>0</v>
      </c>
    </row>
    <row r="92" customFormat="false" ht="15" hidden="false" customHeight="false" outlineLevel="0" collapsed="false">
      <c r="A92" s="451"/>
      <c r="B92" s="452" t="n">
        <v>606</v>
      </c>
      <c r="C92" s="453" t="s">
        <v>547</v>
      </c>
      <c r="D92" s="455" t="n">
        <f aca="false">Vkladani_dat!G122</f>
        <v>0</v>
      </c>
    </row>
    <row r="93" customFormat="false" ht="15" hidden="false" customHeight="false" outlineLevel="0" collapsed="false">
      <c r="A93" s="451"/>
      <c r="B93" s="452" t="n">
        <v>607</v>
      </c>
      <c r="C93" s="453" t="s">
        <v>548</v>
      </c>
      <c r="D93" s="455" t="n">
        <f aca="false">Vkladani_dat!G123</f>
        <v>0</v>
      </c>
    </row>
    <row r="94" customFormat="false" ht="15" hidden="false" customHeight="false" outlineLevel="0" collapsed="false">
      <c r="A94" s="451"/>
      <c r="B94" s="452" t="n">
        <v>608</v>
      </c>
      <c r="C94" s="453" t="s">
        <v>549</v>
      </c>
      <c r="D94" s="455" t="n">
        <f aca="false">Vkladani_dat!G124</f>
        <v>0</v>
      </c>
    </row>
    <row r="95" customFormat="false" ht="15" hidden="false" customHeight="false" outlineLevel="0" collapsed="false">
      <c r="A95" s="451"/>
      <c r="B95" s="452" t="n">
        <v>609</v>
      </c>
      <c r="C95" s="453" t="s">
        <v>550</v>
      </c>
      <c r="D95" s="455" t="n">
        <f aca="false">Vkladani_dat!G125</f>
        <v>0</v>
      </c>
    </row>
    <row r="96" customFormat="false" ht="15" hidden="false" customHeight="false" outlineLevel="0" collapsed="false">
      <c r="A96" s="451"/>
      <c r="B96" s="452" t="n">
        <v>610</v>
      </c>
      <c r="C96" s="453" t="s">
        <v>551</v>
      </c>
      <c r="D96" s="437" t="n">
        <f aca="false">Vkladani_dat!G126</f>
        <v>0</v>
      </c>
    </row>
    <row r="97" customFormat="false" ht="15" hidden="false" customHeight="false" outlineLevel="0" collapsed="false">
      <c r="A97" s="451"/>
      <c r="B97" s="452" t="n">
        <v>611</v>
      </c>
      <c r="C97" s="453" t="s">
        <v>552</v>
      </c>
      <c r="D97" s="437" t="n">
        <f aca="false">Vkladani_dat!G127</f>
        <v>0</v>
      </c>
    </row>
    <row r="98" customFormat="false" ht="15" hidden="false" customHeight="false" outlineLevel="0" collapsed="false">
      <c r="A98" s="451"/>
      <c r="B98" s="452" t="n">
        <v>612</v>
      </c>
      <c r="C98" s="453" t="s">
        <v>553</v>
      </c>
      <c r="D98" s="437" t="n">
        <f aca="false">Vkladani_dat!G128</f>
        <v>0</v>
      </c>
    </row>
    <row r="99" customFormat="false" ht="15" hidden="false" customHeight="false" outlineLevel="0" collapsed="false">
      <c r="A99" s="451"/>
      <c r="B99" s="452" t="n">
        <v>613</v>
      </c>
      <c r="C99" s="453" t="s">
        <v>554</v>
      </c>
      <c r="D99" s="437" t="n">
        <f aca="false">Vkladani_dat!G129</f>
        <v>0</v>
      </c>
    </row>
    <row r="100" customFormat="false" ht="15" hidden="false" customHeight="false" outlineLevel="0" collapsed="false">
      <c r="A100" s="451"/>
      <c r="B100" s="452" t="n">
        <v>614</v>
      </c>
      <c r="C100" s="453" t="s">
        <v>555</v>
      </c>
      <c r="D100" s="449" t="n">
        <f aca="false">Vkladani_dat!G130</f>
        <v>0</v>
      </c>
    </row>
    <row r="101" customFormat="false" ht="15" hidden="false" customHeight="false" outlineLevel="0" collapsed="false">
      <c r="A101" s="451"/>
      <c r="B101" s="452" t="n">
        <v>615</v>
      </c>
      <c r="C101" s="453" t="s">
        <v>556</v>
      </c>
      <c r="D101" s="449" t="n">
        <f aca="false">Vkladani_dat!G131</f>
        <v>0</v>
      </c>
    </row>
    <row r="102" customFormat="false" ht="15" hidden="false" customHeight="false" outlineLevel="0" collapsed="false">
      <c r="A102" s="451" t="s">
        <v>557</v>
      </c>
      <c r="B102" s="452" t="n">
        <v>701</v>
      </c>
      <c r="C102" s="453" t="s">
        <v>558</v>
      </c>
      <c r="D102" s="449" t="n">
        <f aca="false">Vkladani_dat!G136</f>
        <v>0</v>
      </c>
    </row>
    <row r="103" customFormat="false" ht="15" hidden="false" customHeight="false" outlineLevel="0" collapsed="false">
      <c r="A103" s="451"/>
      <c r="B103" s="452" t="n">
        <v>702</v>
      </c>
      <c r="C103" s="453" t="s">
        <v>559</v>
      </c>
      <c r="D103" s="449" t="n">
        <f aca="false">Vkladani_dat!G137</f>
        <v>0</v>
      </c>
    </row>
    <row r="104" customFormat="false" ht="15" hidden="false" customHeight="false" outlineLevel="0" collapsed="false">
      <c r="A104" s="451"/>
      <c r="B104" s="452" t="n">
        <v>703</v>
      </c>
      <c r="C104" s="453" t="s">
        <v>560</v>
      </c>
      <c r="D104" s="449" t="n">
        <f aca="false">Vkladani_dat!G138</f>
        <v>0</v>
      </c>
    </row>
    <row r="105" customFormat="false" ht="15" hidden="false" customHeight="false" outlineLevel="0" collapsed="false">
      <c r="A105" s="451"/>
      <c r="B105" s="452" t="n">
        <v>704</v>
      </c>
      <c r="C105" s="453" t="s">
        <v>561</v>
      </c>
      <c r="D105" s="449" t="n">
        <f aca="false">Vkladani_dat!G139</f>
        <v>0</v>
      </c>
    </row>
    <row r="106" customFormat="false" ht="15" hidden="false" customHeight="false" outlineLevel="0" collapsed="false">
      <c r="A106" s="451"/>
      <c r="B106" s="452" t="n">
        <v>705</v>
      </c>
      <c r="C106" s="453" t="s">
        <v>562</v>
      </c>
      <c r="D106" s="449" t="n">
        <f aca="false">Vkladani_dat!G140</f>
        <v>0</v>
      </c>
    </row>
    <row r="107" customFormat="false" ht="15" hidden="false" customHeight="false" outlineLevel="0" collapsed="false">
      <c r="A107" s="451"/>
      <c r="B107" s="452" t="n">
        <v>706</v>
      </c>
      <c r="C107" s="453" t="s">
        <v>563</v>
      </c>
      <c r="D107" s="449" t="n">
        <f aca="false">Vkladani_dat!G141</f>
        <v>0</v>
      </c>
    </row>
    <row r="108" customFormat="false" ht="15" hidden="false" customHeight="false" outlineLevel="0" collapsed="false">
      <c r="A108" s="451"/>
      <c r="B108" s="452" t="n">
        <v>707</v>
      </c>
      <c r="C108" s="453" t="s">
        <v>564</v>
      </c>
      <c r="D108" s="449" t="n">
        <f aca="false">Vkladani_dat!G142</f>
        <v>0</v>
      </c>
    </row>
    <row r="109" customFormat="false" ht="15" hidden="false" customHeight="false" outlineLevel="0" collapsed="false">
      <c r="A109" s="451"/>
      <c r="B109" s="452" t="n">
        <v>708</v>
      </c>
      <c r="C109" s="453" t="s">
        <v>565</v>
      </c>
      <c r="D109" s="449" t="n">
        <f aca="false">Vkladani_dat!G143</f>
        <v>0</v>
      </c>
    </row>
    <row r="110" customFormat="false" ht="15" hidden="false" customHeight="false" outlineLevel="0" collapsed="false">
      <c r="A110" s="451"/>
      <c r="B110" s="452" t="n">
        <v>709</v>
      </c>
      <c r="C110" s="453" t="s">
        <v>566</v>
      </c>
      <c r="D110" s="449" t="n">
        <f aca="false">Vkladani_dat!G144</f>
        <v>0</v>
      </c>
    </row>
    <row r="111" customFormat="false" ht="15" hidden="false" customHeight="false" outlineLevel="0" collapsed="false">
      <c r="A111" s="451"/>
      <c r="B111" s="452" t="n">
        <v>710</v>
      </c>
      <c r="C111" s="453" t="s">
        <v>567</v>
      </c>
      <c r="D111" s="449" t="n">
        <f aca="false">Vkladani_dat!G145</f>
        <v>0</v>
      </c>
    </row>
    <row r="112" customFormat="false" ht="15" hidden="false" customHeight="false" outlineLevel="0" collapsed="false">
      <c r="A112" s="451"/>
      <c r="B112" s="452" t="n">
        <v>711</v>
      </c>
      <c r="C112" s="453" t="s">
        <v>568</v>
      </c>
      <c r="D112" s="449" t="n">
        <f aca="false">Vkladani_dat!G146</f>
        <v>0</v>
      </c>
    </row>
    <row r="113" customFormat="false" ht="15" hidden="false" customHeight="false" outlineLevel="0" collapsed="false">
      <c r="A113" s="451"/>
      <c r="B113" s="452" t="n">
        <v>712</v>
      </c>
      <c r="C113" s="453" t="s">
        <v>569</v>
      </c>
      <c r="D113" s="449" t="n">
        <f aca="false">Vkladani_dat!G147</f>
        <v>0</v>
      </c>
    </row>
    <row r="114" customFormat="false" ht="15" hidden="false" customHeight="false" outlineLevel="0" collapsed="false">
      <c r="A114" s="451"/>
      <c r="B114" s="452" t="n">
        <v>713</v>
      </c>
      <c r="C114" s="453" t="s">
        <v>570</v>
      </c>
      <c r="D114" s="449" t="n">
        <f aca="false">Vkladani_dat!G148</f>
        <v>0</v>
      </c>
    </row>
    <row r="115" customFormat="false" ht="15" hidden="false" customHeight="false" outlineLevel="0" collapsed="false">
      <c r="A115" s="451"/>
      <c r="B115" s="452" t="n">
        <v>714</v>
      </c>
      <c r="C115" s="453" t="s">
        <v>571</v>
      </c>
      <c r="D115" s="449" t="n">
        <f aca="false">Vkladani_dat!G149</f>
        <v>0</v>
      </c>
    </row>
    <row r="116" customFormat="false" ht="15" hidden="false" customHeight="false" outlineLevel="0" collapsed="false">
      <c r="A116" s="451"/>
      <c r="B116" s="452" t="n">
        <v>715</v>
      </c>
      <c r="C116" s="453" t="s">
        <v>572</v>
      </c>
      <c r="D116" s="449" t="n">
        <f aca="false">Vkladani_dat!G150</f>
        <v>0</v>
      </c>
    </row>
    <row r="117" customFormat="false" ht="15" hidden="false" customHeight="false" outlineLevel="0" collapsed="false">
      <c r="A117" s="451"/>
      <c r="B117" s="452" t="n">
        <v>716</v>
      </c>
      <c r="C117" s="453" t="s">
        <v>573</v>
      </c>
      <c r="D117" s="449" t="n">
        <f aca="false">Vkladani_dat!G151</f>
        <v>0</v>
      </c>
    </row>
    <row r="118" customFormat="false" ht="15" hidden="false" customHeight="false" outlineLevel="0" collapsed="false">
      <c r="A118" s="451"/>
      <c r="B118" s="452" t="n">
        <v>717</v>
      </c>
      <c r="C118" s="453" t="s">
        <v>565</v>
      </c>
      <c r="D118" s="449" t="n">
        <f aca="false">Vkladani_dat!G152</f>
        <v>0</v>
      </c>
    </row>
    <row r="119" customFormat="false" ht="15" hidden="false" customHeight="false" outlineLevel="0" collapsed="false">
      <c r="A119" s="451"/>
      <c r="B119" s="452" t="n">
        <v>718</v>
      </c>
      <c r="C119" s="453" t="s">
        <v>574</v>
      </c>
      <c r="D119" s="449" t="n">
        <f aca="false">Vkladani_dat!G153</f>
        <v>0</v>
      </c>
    </row>
    <row r="120" customFormat="false" ht="15" hidden="false" customHeight="false" outlineLevel="0" collapsed="false">
      <c r="A120" s="451" t="s">
        <v>575</v>
      </c>
      <c r="B120" s="452" t="n">
        <v>801</v>
      </c>
      <c r="C120" s="453" t="s">
        <v>576</v>
      </c>
      <c r="D120" s="449" t="n">
        <f aca="false">Vkladani_dat!G158</f>
        <v>0</v>
      </c>
    </row>
    <row r="121" customFormat="false" ht="15" hidden="false" customHeight="false" outlineLevel="0" collapsed="false">
      <c r="A121" s="451"/>
      <c r="B121" s="452" t="n">
        <v>802</v>
      </c>
      <c r="C121" s="453" t="s">
        <v>577</v>
      </c>
      <c r="D121" s="449" t="n">
        <f aca="false">Vkladani_dat!G159</f>
        <v>0</v>
      </c>
    </row>
    <row r="122" customFormat="false" ht="15" hidden="false" customHeight="false" outlineLevel="0" collapsed="false">
      <c r="A122" s="451"/>
      <c r="B122" s="452" t="n">
        <v>803</v>
      </c>
      <c r="C122" s="453" t="s">
        <v>578</v>
      </c>
      <c r="D122" s="449" t="n">
        <f aca="false">Vkladani_dat!G160</f>
        <v>0</v>
      </c>
    </row>
    <row r="123" customFormat="false" ht="15" hidden="false" customHeight="false" outlineLevel="0" collapsed="false">
      <c r="A123" s="451"/>
      <c r="B123" s="452" t="n">
        <v>804</v>
      </c>
      <c r="C123" s="453" t="s">
        <v>579</v>
      </c>
      <c r="D123" s="449" t="n">
        <f aca="false">Vkladani_dat!G161</f>
        <v>0</v>
      </c>
    </row>
    <row r="124" customFormat="false" ht="15" hidden="false" customHeight="false" outlineLevel="0" collapsed="false">
      <c r="A124" s="451"/>
      <c r="B124" s="452" t="n">
        <v>805</v>
      </c>
      <c r="C124" s="453" t="s">
        <v>580</v>
      </c>
      <c r="D124" s="449" t="n">
        <f aca="false">Vkladani_dat!G162</f>
        <v>0</v>
      </c>
    </row>
    <row r="125" customFormat="false" ht="15" hidden="false" customHeight="false" outlineLevel="0" collapsed="false">
      <c r="A125" s="451"/>
      <c r="B125" s="452" t="n">
        <v>806</v>
      </c>
      <c r="C125" s="453" t="s">
        <v>581</v>
      </c>
      <c r="D125" s="449" t="n">
        <f aca="false">Vkladani_dat!G163</f>
        <v>0</v>
      </c>
    </row>
    <row r="126" customFormat="false" ht="15" hidden="false" customHeight="false" outlineLevel="0" collapsed="false">
      <c r="A126" s="451"/>
      <c r="B126" s="452" t="n">
        <v>807</v>
      </c>
      <c r="C126" s="453" t="s">
        <v>582</v>
      </c>
      <c r="D126" s="449" t="n">
        <f aca="false">Vkladani_dat!G164</f>
        <v>0</v>
      </c>
    </row>
    <row r="127" customFormat="false" ht="15" hidden="false" customHeight="false" outlineLevel="0" collapsed="false">
      <c r="A127" s="451"/>
      <c r="B127" s="452" t="n">
        <v>808</v>
      </c>
      <c r="C127" s="453" t="s">
        <v>583</v>
      </c>
      <c r="D127" s="449" t="n">
        <f aca="false">Vkladani_dat!G165</f>
        <v>0</v>
      </c>
    </row>
    <row r="128" customFormat="false" ht="15" hidden="false" customHeight="false" outlineLevel="0" collapsed="false">
      <c r="A128" s="451"/>
      <c r="B128" s="452" t="n">
        <v>809</v>
      </c>
      <c r="C128" s="453" t="s">
        <v>584</v>
      </c>
      <c r="D128" s="449" t="n">
        <f aca="false">Vkladani_dat!G166</f>
        <v>0</v>
      </c>
    </row>
    <row r="129" customFormat="false" ht="15" hidden="false" customHeight="false" outlineLevel="0" collapsed="false">
      <c r="A129" s="451"/>
      <c r="B129" s="452" t="n">
        <v>810</v>
      </c>
      <c r="C129" s="453" t="s">
        <v>585</v>
      </c>
      <c r="D129" s="449" t="n">
        <f aca="false">Vkladani_dat!G167</f>
        <v>0</v>
      </c>
    </row>
    <row r="130" customFormat="false" ht="15" hidden="false" customHeight="false" outlineLevel="0" collapsed="false">
      <c r="A130" s="451"/>
      <c r="B130" s="452" t="n">
        <v>811</v>
      </c>
      <c r="C130" s="453" t="s">
        <v>586</v>
      </c>
      <c r="D130" s="449" t="n">
        <f aca="false">Vkladani_dat!G168</f>
        <v>0</v>
      </c>
    </row>
    <row r="131" customFormat="false" ht="15" hidden="false" customHeight="false" outlineLevel="0" collapsed="false">
      <c r="A131" s="451"/>
      <c r="B131" s="452" t="n">
        <v>812</v>
      </c>
      <c r="C131" s="453" t="s">
        <v>587</v>
      </c>
      <c r="D131" s="449" t="n">
        <f aca="false">Vkladani_dat!G169</f>
        <v>0</v>
      </c>
    </row>
    <row r="132" customFormat="false" ht="15" hidden="false" customHeight="false" outlineLevel="0" collapsed="false">
      <c r="A132" s="451"/>
      <c r="B132" s="452" t="n">
        <v>813</v>
      </c>
      <c r="C132" s="453" t="s">
        <v>588</v>
      </c>
      <c r="D132" s="449" t="n">
        <f aca="false">Vkladani_dat!G170</f>
        <v>0</v>
      </c>
    </row>
    <row r="133" customFormat="false" ht="15" hidden="false" customHeight="false" outlineLevel="0" collapsed="false">
      <c r="A133" s="451"/>
      <c r="B133" s="452" t="n">
        <v>814</v>
      </c>
      <c r="C133" s="453" t="s">
        <v>589</v>
      </c>
      <c r="D133" s="449" t="n">
        <f aca="false">Vkladani_dat!G171</f>
        <v>0</v>
      </c>
    </row>
    <row r="134" customFormat="false" ht="15" hidden="false" customHeight="false" outlineLevel="0" collapsed="false">
      <c r="A134" s="451"/>
      <c r="B134" s="452" t="n">
        <v>815</v>
      </c>
      <c r="C134" s="453" t="s">
        <v>590</v>
      </c>
      <c r="D134" s="449" t="n">
        <f aca="false">Vkladani_dat!G172</f>
        <v>0</v>
      </c>
    </row>
    <row r="135" customFormat="false" ht="15" hidden="false" customHeight="false" outlineLevel="0" collapsed="false">
      <c r="A135" s="451"/>
      <c r="B135" s="452" t="n">
        <v>816</v>
      </c>
      <c r="C135" s="453" t="s">
        <v>591</v>
      </c>
      <c r="D135" s="449" t="n">
        <f aca="false">Vkladani_dat!G173</f>
        <v>0</v>
      </c>
    </row>
    <row r="136" customFormat="false" ht="15" hidden="false" customHeight="false" outlineLevel="0" collapsed="false">
      <c r="A136" s="451"/>
      <c r="B136" s="452" t="n">
        <v>817</v>
      </c>
      <c r="C136" s="453" t="s">
        <v>592</v>
      </c>
      <c r="D136" s="449" t="n">
        <f aca="false">Vkladani_dat!G174</f>
        <v>0</v>
      </c>
    </row>
    <row r="137" customFormat="false" ht="15" hidden="false" customHeight="false" outlineLevel="0" collapsed="false">
      <c r="A137" s="451"/>
      <c r="B137" s="452" t="n">
        <v>818</v>
      </c>
      <c r="C137" s="453" t="s">
        <v>593</v>
      </c>
      <c r="D137" s="449" t="n">
        <f aca="false">Vkladani_dat!G175</f>
        <v>0</v>
      </c>
    </row>
    <row r="138" customFormat="false" ht="15" hidden="false" customHeight="false" outlineLevel="0" collapsed="false">
      <c r="A138" s="451"/>
      <c r="B138" s="452" t="n">
        <v>819</v>
      </c>
      <c r="C138" s="453" t="s">
        <v>594</v>
      </c>
      <c r="D138" s="449" t="n">
        <f aca="false">Vkladani_dat!G176</f>
        <v>0</v>
      </c>
    </row>
  </sheetData>
  <sheetProtection sheet="true" password="d024" objects="true" scenarios="true"/>
  <printOptions headings="false" gridLines="true" gridLinesSet="true" horizontalCentered="false" verticalCentered="false"/>
  <pageMargins left="0.315277777777778" right="0.315277777777778" top="0.7875" bottom="0.39375" header="0.511805555555555" footer="0.511805555555555"/>
  <pageSetup paperSize="9" scale="92"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2" manualBreakCount="2">
    <brk id="50" man="true" max="16383" min="0"/>
    <brk id="101" man="true" max="16383" min="0"/>
  </rowBreaks>
</worksheet>
</file>

<file path=xl/worksheets/sheet4.xml><?xml version="1.0" encoding="utf-8"?>
<worksheet xmlns="http://schemas.openxmlformats.org/spreadsheetml/2006/main" xmlns:r="http://schemas.openxmlformats.org/officeDocument/2006/relationships">
  <sheetPr filterMode="false">
    <pageSetUpPr fitToPage="false"/>
  </sheetPr>
  <dimension ref="A1:C185"/>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C1" activeCellId="0" sqref="C1"/>
    </sheetView>
  </sheetViews>
  <sheetFormatPr defaultRowHeight="15" zeroHeight="false" outlineLevelRow="0" outlineLevelCol="0"/>
  <cols>
    <col collapsed="false" customWidth="true" hidden="false" outlineLevel="0" max="1" min="1" style="0" width="10"/>
    <col collapsed="false" customWidth="true" hidden="false" outlineLevel="0" max="2" min="2" style="456" width="27.58"/>
    <col collapsed="false" customWidth="true" hidden="false" outlineLevel="0" max="3" min="3" style="457" width="133.71"/>
    <col collapsed="false" customWidth="true" hidden="false" outlineLevel="0" max="1025" min="4" style="0" width="8.67"/>
  </cols>
  <sheetData>
    <row r="1" customFormat="false" ht="15" hidden="false" customHeight="false" outlineLevel="0" collapsed="false">
      <c r="A1" s="2"/>
      <c r="B1" s="458"/>
      <c r="C1" s="459"/>
    </row>
    <row r="2" customFormat="false" ht="18" hidden="false" customHeight="false" outlineLevel="0" collapsed="false">
      <c r="A2" s="460" t="s">
        <v>595</v>
      </c>
      <c r="B2" s="461"/>
      <c r="C2" s="462"/>
    </row>
    <row r="3" customFormat="false" ht="15" hidden="false" customHeight="true" outlineLevel="0" collapsed="false">
      <c r="A3" s="2"/>
      <c r="B3" s="463" t="s">
        <v>596</v>
      </c>
      <c r="C3" s="463"/>
    </row>
    <row r="4" customFormat="false" ht="15" hidden="false" customHeight="false" outlineLevel="0" collapsed="false">
      <c r="A4" s="464"/>
      <c r="B4" s="458"/>
      <c r="C4" s="465"/>
    </row>
    <row r="5" customFormat="false" ht="19.5" hidden="false" customHeight="true" outlineLevel="0" collapsed="false">
      <c r="A5" s="466" t="s">
        <v>597</v>
      </c>
      <c r="B5" s="467" t="s">
        <v>598</v>
      </c>
      <c r="C5" s="468" t="s">
        <v>599</v>
      </c>
    </row>
    <row r="6" customFormat="false" ht="63.75" hidden="false" customHeight="true" outlineLevel="0" collapsed="false">
      <c r="A6" s="469" t="s">
        <v>600</v>
      </c>
      <c r="B6" s="470" t="s">
        <v>601</v>
      </c>
      <c r="C6" s="471" t="s">
        <v>602</v>
      </c>
    </row>
    <row r="7" customFormat="false" ht="17.25" hidden="false" customHeight="true" outlineLevel="0" collapsed="false">
      <c r="A7" s="464"/>
      <c r="B7" s="472"/>
      <c r="C7" s="473" t="s">
        <v>603</v>
      </c>
    </row>
    <row r="8" customFormat="false" ht="18" hidden="false" customHeight="true" outlineLevel="0" collapsed="false">
      <c r="A8" s="474"/>
      <c r="B8" s="475"/>
      <c r="C8" s="476" t="s">
        <v>604</v>
      </c>
    </row>
    <row r="9" customFormat="false" ht="20.25" hidden="false" customHeight="true" outlineLevel="0" collapsed="false">
      <c r="A9" s="466" t="s">
        <v>605</v>
      </c>
      <c r="B9" s="467" t="s">
        <v>606</v>
      </c>
      <c r="C9" s="477" t="s">
        <v>607</v>
      </c>
    </row>
    <row r="10" customFormat="false" ht="20.25" hidden="false" customHeight="true" outlineLevel="0" collapsed="false">
      <c r="A10" s="466" t="s">
        <v>608</v>
      </c>
      <c r="B10" s="467" t="s">
        <v>609</v>
      </c>
      <c r="C10" s="477" t="s">
        <v>610</v>
      </c>
    </row>
    <row r="11" customFormat="false" ht="20.25" hidden="false" customHeight="true" outlineLevel="0" collapsed="false">
      <c r="A11" s="466" t="s">
        <v>611</v>
      </c>
      <c r="B11" s="467" t="s">
        <v>612</v>
      </c>
      <c r="C11" s="477" t="s">
        <v>613</v>
      </c>
    </row>
    <row r="12" customFormat="false" ht="20.25" hidden="false" customHeight="true" outlineLevel="0" collapsed="false">
      <c r="A12" s="466" t="s">
        <v>614</v>
      </c>
      <c r="B12" s="467" t="s">
        <v>615</v>
      </c>
      <c r="C12" s="477" t="s">
        <v>616</v>
      </c>
    </row>
    <row r="13" customFormat="false" ht="20.25" hidden="false" customHeight="true" outlineLevel="0" collapsed="false">
      <c r="A13" s="466" t="s">
        <v>617</v>
      </c>
      <c r="B13" s="467" t="s">
        <v>618</v>
      </c>
      <c r="C13" s="477" t="s">
        <v>619</v>
      </c>
    </row>
    <row r="14" customFormat="false" ht="45" hidden="false" customHeight="false" outlineLevel="0" collapsed="false">
      <c r="A14" s="466" t="s">
        <v>620</v>
      </c>
      <c r="B14" s="467" t="s">
        <v>621</v>
      </c>
      <c r="C14" s="477" t="s">
        <v>622</v>
      </c>
    </row>
    <row r="15" customFormat="false" ht="30" hidden="false" customHeight="false" outlineLevel="0" collapsed="false">
      <c r="A15" s="466" t="s">
        <v>623</v>
      </c>
      <c r="B15" s="467" t="s">
        <v>624</v>
      </c>
      <c r="C15" s="477" t="s">
        <v>625</v>
      </c>
    </row>
    <row r="16" customFormat="false" ht="30" hidden="false" customHeight="false" outlineLevel="0" collapsed="false">
      <c r="A16" s="466" t="s">
        <v>626</v>
      </c>
      <c r="B16" s="467" t="s">
        <v>627</v>
      </c>
      <c r="C16" s="477" t="s">
        <v>628</v>
      </c>
    </row>
    <row r="17" customFormat="false" ht="30" hidden="false" customHeight="false" outlineLevel="0" collapsed="false">
      <c r="A17" s="466" t="s">
        <v>629</v>
      </c>
      <c r="B17" s="467" t="s">
        <v>630</v>
      </c>
      <c r="C17" s="477" t="s">
        <v>631</v>
      </c>
    </row>
    <row r="18" customFormat="false" ht="30" hidden="false" customHeight="false" outlineLevel="0" collapsed="false">
      <c r="A18" s="466" t="s">
        <v>632</v>
      </c>
      <c r="B18" s="467" t="s">
        <v>633</v>
      </c>
      <c r="C18" s="477" t="s">
        <v>634</v>
      </c>
    </row>
    <row r="19" customFormat="false" ht="30" hidden="false" customHeight="false" outlineLevel="0" collapsed="false">
      <c r="A19" s="466" t="s">
        <v>635</v>
      </c>
      <c r="B19" s="467" t="s">
        <v>636</v>
      </c>
      <c r="C19" s="477" t="s">
        <v>637</v>
      </c>
    </row>
    <row r="20" customFormat="false" ht="30" hidden="false" customHeight="false" outlineLevel="0" collapsed="false">
      <c r="A20" s="466" t="s">
        <v>638</v>
      </c>
      <c r="B20" s="467" t="s">
        <v>639</v>
      </c>
      <c r="C20" s="477" t="s">
        <v>640</v>
      </c>
    </row>
    <row r="21" customFormat="false" ht="36" hidden="false" customHeight="true" outlineLevel="0" collapsed="false">
      <c r="A21" s="466" t="s">
        <v>641</v>
      </c>
      <c r="B21" s="467" t="s">
        <v>642</v>
      </c>
      <c r="C21" s="477" t="s">
        <v>643</v>
      </c>
    </row>
    <row r="22" customFormat="false" ht="30" hidden="false" customHeight="false" outlineLevel="0" collapsed="false">
      <c r="A22" s="469" t="s">
        <v>644</v>
      </c>
      <c r="B22" s="470" t="s">
        <v>645</v>
      </c>
      <c r="C22" s="478" t="s">
        <v>646</v>
      </c>
    </row>
    <row r="23" customFormat="false" ht="19.5" hidden="false" customHeight="true" outlineLevel="0" collapsed="false">
      <c r="A23" s="438"/>
      <c r="B23" s="479"/>
      <c r="C23" s="480" t="s">
        <v>647</v>
      </c>
    </row>
    <row r="24" customFormat="false" ht="36.75" hidden="false" customHeight="true" outlineLevel="0" collapsed="false">
      <c r="A24" s="466" t="s">
        <v>648</v>
      </c>
      <c r="B24" s="467" t="s">
        <v>649</v>
      </c>
      <c r="C24" s="477" t="s">
        <v>650</v>
      </c>
    </row>
    <row r="25" customFormat="false" ht="19.5" hidden="false" customHeight="true" outlineLevel="0" collapsed="false">
      <c r="A25" s="466" t="s">
        <v>651</v>
      </c>
      <c r="B25" s="467" t="s">
        <v>652</v>
      </c>
      <c r="C25" s="477" t="s">
        <v>653</v>
      </c>
    </row>
    <row r="26" customFormat="false" ht="30" hidden="false" customHeight="false" outlineLevel="0" collapsed="false">
      <c r="A26" s="466" t="s">
        <v>654</v>
      </c>
      <c r="B26" s="467" t="s">
        <v>655</v>
      </c>
      <c r="C26" s="477" t="s">
        <v>656</v>
      </c>
    </row>
    <row r="27" customFormat="false" ht="30" hidden="false" customHeight="false" outlineLevel="0" collapsed="false">
      <c r="A27" s="466" t="s">
        <v>657</v>
      </c>
      <c r="B27" s="467" t="s">
        <v>658</v>
      </c>
      <c r="C27" s="477" t="s">
        <v>659</v>
      </c>
    </row>
    <row r="28" customFormat="false" ht="15" hidden="false" customHeight="false" outlineLevel="0" collapsed="false">
      <c r="A28" s="481"/>
      <c r="B28" s="482"/>
      <c r="C28" s="483"/>
    </row>
    <row r="29" customFormat="false" ht="45" hidden="false" customHeight="false" outlineLevel="0" collapsed="false">
      <c r="A29" s="469" t="s">
        <v>660</v>
      </c>
      <c r="B29" s="484" t="s">
        <v>661</v>
      </c>
      <c r="C29" s="478" t="s">
        <v>662</v>
      </c>
    </row>
    <row r="30" customFormat="false" ht="45" hidden="false" customHeight="false" outlineLevel="0" collapsed="false">
      <c r="A30" s="438"/>
      <c r="B30" s="485"/>
      <c r="C30" s="480" t="s">
        <v>663</v>
      </c>
    </row>
    <row r="31" customFormat="false" ht="36" hidden="false" customHeight="true" outlineLevel="0" collapsed="false">
      <c r="A31" s="466" t="s">
        <v>664</v>
      </c>
      <c r="B31" s="486" t="s">
        <v>665</v>
      </c>
      <c r="C31" s="477" t="s">
        <v>666</v>
      </c>
    </row>
    <row r="32" customFormat="false" ht="51" hidden="false" customHeight="true" outlineLevel="0" collapsed="false">
      <c r="A32" s="469" t="s">
        <v>667</v>
      </c>
      <c r="B32" s="484" t="s">
        <v>668</v>
      </c>
      <c r="C32" s="478" t="s">
        <v>669</v>
      </c>
    </row>
    <row r="33" customFormat="false" ht="49.5" hidden="false" customHeight="true" outlineLevel="0" collapsed="false">
      <c r="A33" s="438"/>
      <c r="B33" s="485"/>
      <c r="C33" s="480" t="s">
        <v>663</v>
      </c>
    </row>
    <row r="34" customFormat="false" ht="34.5" hidden="false" customHeight="true" outlineLevel="0" collapsed="false">
      <c r="A34" s="466" t="s">
        <v>670</v>
      </c>
      <c r="B34" s="486" t="s">
        <v>671</v>
      </c>
      <c r="C34" s="477" t="s">
        <v>672</v>
      </c>
    </row>
    <row r="35" customFormat="false" ht="62.25" hidden="false" customHeight="true" outlineLevel="0" collapsed="false">
      <c r="A35" s="466" t="s">
        <v>673</v>
      </c>
      <c r="B35" s="486" t="s">
        <v>674</v>
      </c>
      <c r="C35" s="477" t="s">
        <v>675</v>
      </c>
    </row>
    <row r="36" customFormat="false" ht="30" hidden="false" customHeight="false" outlineLevel="0" collapsed="false">
      <c r="A36" s="469" t="s">
        <v>676</v>
      </c>
      <c r="B36" s="484" t="s">
        <v>677</v>
      </c>
      <c r="C36" s="478" t="s">
        <v>678</v>
      </c>
    </row>
    <row r="37" customFormat="false" ht="15" hidden="false" customHeight="false" outlineLevel="0" collapsed="false">
      <c r="A37" s="2"/>
      <c r="B37" s="487"/>
      <c r="C37" s="488" t="s">
        <v>679</v>
      </c>
    </row>
    <row r="38" customFormat="false" ht="45" hidden="false" customHeight="false" outlineLevel="0" collapsed="false">
      <c r="A38" s="2"/>
      <c r="B38" s="487"/>
      <c r="C38" s="488" t="s">
        <v>680</v>
      </c>
    </row>
    <row r="39" customFormat="false" ht="30" hidden="false" customHeight="false" outlineLevel="0" collapsed="false">
      <c r="A39" s="2"/>
      <c r="B39" s="487"/>
      <c r="C39" s="488" t="s">
        <v>681</v>
      </c>
    </row>
    <row r="40" customFormat="false" ht="30" hidden="false" customHeight="false" outlineLevel="0" collapsed="false">
      <c r="A40" s="2"/>
      <c r="B40" s="487"/>
      <c r="C40" s="488" t="s">
        <v>682</v>
      </c>
    </row>
    <row r="41" customFormat="false" ht="15" hidden="false" customHeight="false" outlineLevel="0" collapsed="false">
      <c r="A41" s="2"/>
      <c r="B41" s="487"/>
      <c r="C41" s="488" t="s">
        <v>683</v>
      </c>
    </row>
    <row r="42" customFormat="false" ht="15" hidden="false" customHeight="false" outlineLevel="0" collapsed="false">
      <c r="A42" s="2"/>
      <c r="B42" s="487"/>
      <c r="C42" s="488" t="s">
        <v>684</v>
      </c>
    </row>
    <row r="43" customFormat="false" ht="30" hidden="false" customHeight="false" outlineLevel="0" collapsed="false">
      <c r="A43" s="438"/>
      <c r="B43" s="485"/>
      <c r="C43" s="489" t="s">
        <v>685</v>
      </c>
    </row>
    <row r="44" customFormat="false" ht="45" hidden="false" customHeight="false" outlineLevel="0" collapsed="false">
      <c r="A44" s="466" t="s">
        <v>686</v>
      </c>
      <c r="B44" s="486" t="s">
        <v>687</v>
      </c>
      <c r="C44" s="477" t="s">
        <v>688</v>
      </c>
    </row>
    <row r="45" customFormat="false" ht="45" hidden="false" customHeight="false" outlineLevel="0" collapsed="false">
      <c r="A45" s="469" t="s">
        <v>689</v>
      </c>
      <c r="B45" s="484" t="s">
        <v>690</v>
      </c>
      <c r="C45" s="471" t="s">
        <v>691</v>
      </c>
    </row>
    <row r="46" customFormat="false" ht="15" hidden="false" customHeight="false" outlineLevel="0" collapsed="false">
      <c r="A46" s="474"/>
      <c r="B46" s="490"/>
      <c r="C46" s="476" t="s">
        <v>692</v>
      </c>
    </row>
    <row r="47" customFormat="false" ht="45" hidden="false" customHeight="false" outlineLevel="0" collapsed="false">
      <c r="A47" s="469" t="s">
        <v>693</v>
      </c>
      <c r="B47" s="484" t="s">
        <v>694</v>
      </c>
      <c r="C47" s="478" t="s">
        <v>695</v>
      </c>
    </row>
    <row r="48" customFormat="false" ht="30" hidden="false" customHeight="false" outlineLevel="0" collapsed="false">
      <c r="A48" s="438"/>
      <c r="B48" s="485"/>
      <c r="C48" s="489" t="s">
        <v>696</v>
      </c>
    </row>
    <row r="49" customFormat="false" ht="45" hidden="false" customHeight="false" outlineLevel="0" collapsed="false">
      <c r="A49" s="469" t="s">
        <v>697</v>
      </c>
      <c r="B49" s="484" t="s">
        <v>698</v>
      </c>
      <c r="C49" s="471" t="s">
        <v>699</v>
      </c>
    </row>
    <row r="50" customFormat="false" ht="15" hidden="false" customHeight="false" outlineLevel="0" collapsed="false">
      <c r="A50" s="474"/>
      <c r="B50" s="490"/>
      <c r="C50" s="476" t="s">
        <v>692</v>
      </c>
    </row>
    <row r="51" customFormat="false" ht="45" hidden="false" customHeight="false" outlineLevel="0" collapsed="false">
      <c r="A51" s="466" t="s">
        <v>700</v>
      </c>
      <c r="B51" s="486" t="s">
        <v>701</v>
      </c>
      <c r="C51" s="477" t="s">
        <v>702</v>
      </c>
    </row>
    <row r="52" customFormat="false" ht="15" hidden="false" customHeight="false" outlineLevel="0" collapsed="false">
      <c r="A52" s="491"/>
      <c r="B52" s="492"/>
      <c r="C52" s="483"/>
    </row>
    <row r="53" customFormat="false" ht="30" hidden="false" customHeight="false" outlineLevel="0" collapsed="false">
      <c r="A53" s="469" t="s">
        <v>703</v>
      </c>
      <c r="B53" s="493" t="s">
        <v>704</v>
      </c>
      <c r="C53" s="458" t="s">
        <v>705</v>
      </c>
    </row>
    <row r="54" customFormat="false" ht="30" hidden="false" customHeight="false" outlineLevel="0" collapsed="false">
      <c r="A54" s="2"/>
      <c r="B54" s="487"/>
      <c r="C54" s="494" t="s">
        <v>706</v>
      </c>
    </row>
    <row r="55" customFormat="false" ht="15" hidden="false" customHeight="false" outlineLevel="0" collapsed="false">
      <c r="A55" s="2"/>
      <c r="B55" s="487"/>
      <c r="C55" s="494" t="s">
        <v>707</v>
      </c>
    </row>
    <row r="56" customFormat="false" ht="15" hidden="false" customHeight="false" outlineLevel="0" collapsed="false">
      <c r="A56" s="2"/>
      <c r="B56" s="487"/>
      <c r="C56" s="494" t="s">
        <v>708</v>
      </c>
    </row>
    <row r="57" customFormat="false" ht="31.5" hidden="false" customHeight="true" outlineLevel="0" collapsed="false">
      <c r="A57" s="438"/>
      <c r="B57" s="485"/>
      <c r="C57" s="495" t="s">
        <v>709</v>
      </c>
    </row>
    <row r="58" customFormat="false" ht="32.25" hidden="false" customHeight="true" outlineLevel="0" collapsed="false">
      <c r="A58" s="466" t="s">
        <v>710</v>
      </c>
      <c r="B58" s="496" t="s">
        <v>711</v>
      </c>
      <c r="C58" s="477" t="s">
        <v>712</v>
      </c>
    </row>
    <row r="59" customFormat="false" ht="15" hidden="false" customHeight="false" outlineLevel="0" collapsed="false">
      <c r="A59" s="469" t="s">
        <v>713</v>
      </c>
      <c r="B59" s="493" t="s">
        <v>714</v>
      </c>
      <c r="C59" s="478" t="s">
        <v>715</v>
      </c>
    </row>
    <row r="60" customFormat="false" ht="36" hidden="false" customHeight="true" outlineLevel="0" collapsed="false">
      <c r="A60" s="438"/>
      <c r="B60" s="485"/>
      <c r="C60" s="495" t="s">
        <v>709</v>
      </c>
    </row>
    <row r="61" customFormat="false" ht="15" hidden="false" customHeight="false" outlineLevel="0" collapsed="false">
      <c r="A61" s="469" t="s">
        <v>716</v>
      </c>
      <c r="B61" s="493" t="s">
        <v>717</v>
      </c>
      <c r="C61" s="478" t="s">
        <v>718</v>
      </c>
    </row>
    <row r="62" customFormat="false" ht="21" hidden="false" customHeight="true" outlineLevel="0" collapsed="false">
      <c r="A62" s="438"/>
      <c r="B62" s="485"/>
      <c r="C62" s="489" t="s">
        <v>719</v>
      </c>
    </row>
    <row r="63" customFormat="false" ht="30" hidden="false" customHeight="false" outlineLevel="0" collapsed="false">
      <c r="A63" s="469" t="s">
        <v>720</v>
      </c>
      <c r="B63" s="497" t="s">
        <v>721</v>
      </c>
      <c r="C63" s="478" t="s">
        <v>722</v>
      </c>
    </row>
    <row r="64" customFormat="false" ht="15" hidden="false" customHeight="false" outlineLevel="0" collapsed="false">
      <c r="A64" s="2"/>
      <c r="B64" s="458"/>
      <c r="C64" s="488" t="s">
        <v>723</v>
      </c>
    </row>
    <row r="65" customFormat="false" ht="21" hidden="false" customHeight="true" outlineLevel="0" collapsed="false">
      <c r="A65" s="438"/>
      <c r="B65" s="479"/>
      <c r="C65" s="489" t="s">
        <v>719</v>
      </c>
    </row>
    <row r="66" customFormat="false" ht="50.25" hidden="false" customHeight="true" outlineLevel="0" collapsed="false">
      <c r="A66" s="466" t="s">
        <v>724</v>
      </c>
      <c r="B66" s="496" t="s">
        <v>725</v>
      </c>
      <c r="C66" s="477" t="s">
        <v>726</v>
      </c>
    </row>
    <row r="67" customFormat="false" ht="33" hidden="false" customHeight="true" outlineLevel="0" collapsed="false">
      <c r="A67" s="469" t="s">
        <v>727</v>
      </c>
      <c r="B67" s="497" t="s">
        <v>728</v>
      </c>
      <c r="C67" s="478" t="s">
        <v>729</v>
      </c>
    </row>
    <row r="68" customFormat="false" ht="15" hidden="false" customHeight="false" outlineLevel="0" collapsed="false">
      <c r="A68" s="2"/>
      <c r="B68" s="458"/>
      <c r="C68" s="488" t="s">
        <v>730</v>
      </c>
    </row>
    <row r="69" customFormat="false" ht="21" hidden="false" customHeight="true" outlineLevel="0" collapsed="false">
      <c r="A69" s="438"/>
      <c r="B69" s="479"/>
      <c r="C69" s="489" t="s">
        <v>719</v>
      </c>
    </row>
    <row r="70" customFormat="false" ht="50.25" hidden="false" customHeight="true" outlineLevel="0" collapsed="false">
      <c r="A70" s="466" t="s">
        <v>731</v>
      </c>
      <c r="B70" s="496" t="s">
        <v>732</v>
      </c>
      <c r="C70" s="477" t="s">
        <v>733</v>
      </c>
    </row>
    <row r="71" customFormat="false" ht="47.25" hidden="false" customHeight="true" outlineLevel="0" collapsed="false">
      <c r="A71" s="466" t="s">
        <v>734</v>
      </c>
      <c r="B71" s="496" t="s">
        <v>735</v>
      </c>
      <c r="C71" s="477" t="s">
        <v>736</v>
      </c>
    </row>
    <row r="72" customFormat="false" ht="15" hidden="false" customHeight="false" outlineLevel="0" collapsed="false">
      <c r="A72" s="491"/>
      <c r="B72" s="492"/>
      <c r="C72" s="483"/>
    </row>
    <row r="73" customFormat="false" ht="45" hidden="false" customHeight="false" outlineLevel="0" collapsed="false">
      <c r="A73" s="469" t="s">
        <v>737</v>
      </c>
      <c r="B73" s="493" t="s">
        <v>738</v>
      </c>
      <c r="C73" s="458" t="s">
        <v>739</v>
      </c>
    </row>
    <row r="74" customFormat="false" ht="30" hidden="false" customHeight="false" outlineLevel="0" collapsed="false">
      <c r="A74" s="464"/>
      <c r="B74" s="498"/>
      <c r="C74" s="458" t="s">
        <v>740</v>
      </c>
    </row>
    <row r="75" customFormat="false" ht="15" hidden="false" customHeight="false" outlineLevel="0" collapsed="false">
      <c r="A75" s="464"/>
      <c r="B75" s="499"/>
      <c r="C75" s="500" t="s">
        <v>741</v>
      </c>
    </row>
    <row r="76" customFormat="false" ht="30" hidden="false" customHeight="false" outlineLevel="0" collapsed="false">
      <c r="A76" s="438"/>
      <c r="B76" s="485"/>
      <c r="C76" s="489" t="s">
        <v>742</v>
      </c>
    </row>
    <row r="77" customFormat="false" ht="77.25" hidden="false" customHeight="false" outlineLevel="0" collapsed="false">
      <c r="A77" s="466" t="s">
        <v>743</v>
      </c>
      <c r="B77" s="496" t="s">
        <v>744</v>
      </c>
      <c r="C77" s="477" t="s">
        <v>745</v>
      </c>
    </row>
    <row r="78" customFormat="false" ht="45" hidden="false" customHeight="false" outlineLevel="0" collapsed="false">
      <c r="A78" s="466" t="s">
        <v>746</v>
      </c>
      <c r="B78" s="496" t="s">
        <v>747</v>
      </c>
      <c r="C78" s="477" t="s">
        <v>748</v>
      </c>
    </row>
    <row r="79" customFormat="false" ht="66" hidden="false" customHeight="true" outlineLevel="0" collapsed="false">
      <c r="A79" s="466" t="s">
        <v>749</v>
      </c>
      <c r="B79" s="496" t="s">
        <v>750</v>
      </c>
      <c r="C79" s="477" t="s">
        <v>751</v>
      </c>
    </row>
    <row r="80" customFormat="false" ht="36.75" hidden="false" customHeight="true" outlineLevel="0" collapsed="false">
      <c r="A80" s="466" t="s">
        <v>752</v>
      </c>
      <c r="B80" s="496" t="s">
        <v>753</v>
      </c>
      <c r="C80" s="477" t="s">
        <v>754</v>
      </c>
    </row>
    <row r="81" customFormat="false" ht="30" hidden="false" customHeight="false" outlineLevel="0" collapsed="false">
      <c r="A81" s="466" t="s">
        <v>755</v>
      </c>
      <c r="B81" s="496" t="s">
        <v>756</v>
      </c>
      <c r="C81" s="477" t="s">
        <v>757</v>
      </c>
    </row>
    <row r="82" customFormat="false" ht="120" hidden="false" customHeight="false" outlineLevel="0" collapsed="false">
      <c r="A82" s="466" t="s">
        <v>758</v>
      </c>
      <c r="B82" s="496" t="s">
        <v>759</v>
      </c>
      <c r="C82" s="477" t="s">
        <v>760</v>
      </c>
    </row>
    <row r="83" customFormat="false" ht="75" hidden="false" customHeight="false" outlineLevel="0" collapsed="false">
      <c r="A83" s="469" t="s">
        <v>761</v>
      </c>
      <c r="B83" s="493" t="s">
        <v>762</v>
      </c>
      <c r="C83" s="501" t="s">
        <v>763</v>
      </c>
    </row>
    <row r="84" customFormat="false" ht="30" hidden="false" customHeight="false" outlineLevel="0" collapsed="false">
      <c r="A84" s="438"/>
      <c r="B84" s="502"/>
      <c r="C84" s="503" t="s">
        <v>764</v>
      </c>
    </row>
    <row r="85" customFormat="false" ht="30" hidden="false" customHeight="false" outlineLevel="0" collapsed="false">
      <c r="A85" s="466" t="s">
        <v>765</v>
      </c>
      <c r="B85" s="496" t="s">
        <v>766</v>
      </c>
      <c r="C85" s="504" t="s">
        <v>767</v>
      </c>
    </row>
    <row r="86" customFormat="false" ht="90" hidden="false" customHeight="false" outlineLevel="0" collapsed="false">
      <c r="A86" s="466" t="s">
        <v>768</v>
      </c>
      <c r="B86" s="496" t="s">
        <v>769</v>
      </c>
      <c r="C86" s="504" t="s">
        <v>770</v>
      </c>
    </row>
    <row r="87" customFormat="false" ht="45" hidden="false" customHeight="false" outlineLevel="0" collapsed="false">
      <c r="A87" s="469" t="s">
        <v>771</v>
      </c>
      <c r="B87" s="493" t="s">
        <v>772</v>
      </c>
      <c r="C87" s="501" t="s">
        <v>773</v>
      </c>
    </row>
    <row r="88" customFormat="false" ht="15" hidden="false" customHeight="false" outlineLevel="0" collapsed="false">
      <c r="A88" s="438"/>
      <c r="B88" s="502"/>
      <c r="C88" s="501" t="s">
        <v>774</v>
      </c>
    </row>
    <row r="89" customFormat="false" ht="45" hidden="false" customHeight="false" outlineLevel="0" collapsed="false">
      <c r="A89" s="466" t="s">
        <v>775</v>
      </c>
      <c r="B89" s="496" t="s">
        <v>776</v>
      </c>
      <c r="C89" s="504" t="s">
        <v>777</v>
      </c>
    </row>
    <row r="90" customFormat="false" ht="45" hidden="false" customHeight="false" outlineLevel="0" collapsed="false">
      <c r="A90" s="466" t="s">
        <v>778</v>
      </c>
      <c r="B90" s="496" t="s">
        <v>779</v>
      </c>
      <c r="C90" s="504" t="s">
        <v>780</v>
      </c>
    </row>
    <row r="91" customFormat="false" ht="15" hidden="false" customHeight="false" outlineLevel="0" collapsed="false">
      <c r="A91" s="505"/>
      <c r="B91" s="506"/>
      <c r="C91" s="507"/>
    </row>
    <row r="92" customFormat="false" ht="45" hidden="false" customHeight="false" outlineLevel="0" collapsed="false">
      <c r="A92" s="466" t="s">
        <v>781</v>
      </c>
      <c r="B92" s="496" t="s">
        <v>782</v>
      </c>
      <c r="C92" s="508" t="s">
        <v>783</v>
      </c>
    </row>
    <row r="93" customFormat="false" ht="23.25" hidden="false" customHeight="true" outlineLevel="0" collapsed="false">
      <c r="A93" s="466" t="s">
        <v>784</v>
      </c>
      <c r="B93" s="496" t="s">
        <v>785</v>
      </c>
      <c r="C93" s="468" t="s">
        <v>786</v>
      </c>
    </row>
    <row r="94" customFormat="false" ht="45" hidden="false" customHeight="false" outlineLevel="0" collapsed="false">
      <c r="A94" s="466" t="s">
        <v>787</v>
      </c>
      <c r="B94" s="496" t="s">
        <v>788</v>
      </c>
      <c r="C94" s="468" t="s">
        <v>789</v>
      </c>
    </row>
    <row r="95" customFormat="false" ht="90" hidden="false" customHeight="false" outlineLevel="0" collapsed="false">
      <c r="A95" s="469" t="s">
        <v>790</v>
      </c>
      <c r="B95" s="497" t="s">
        <v>791</v>
      </c>
      <c r="C95" s="509" t="s">
        <v>792</v>
      </c>
    </row>
    <row r="96" customFormat="false" ht="15" hidden="false" customHeight="false" outlineLevel="0" collapsed="false">
      <c r="A96" s="2"/>
      <c r="B96" s="510"/>
      <c r="C96" s="509" t="s">
        <v>793</v>
      </c>
    </row>
    <row r="97" customFormat="false" ht="51.75" hidden="false" customHeight="true" outlineLevel="0" collapsed="false">
      <c r="A97" s="438"/>
      <c r="B97" s="502"/>
      <c r="C97" s="511" t="s">
        <v>794</v>
      </c>
    </row>
    <row r="98" customFormat="false" ht="45" hidden="false" customHeight="false" outlineLevel="0" collapsed="false">
      <c r="A98" s="469" t="s">
        <v>795</v>
      </c>
      <c r="B98" s="493" t="s">
        <v>796</v>
      </c>
      <c r="C98" s="512" t="s">
        <v>797</v>
      </c>
    </row>
    <row r="99" customFormat="false" ht="36" hidden="false" customHeight="true" outlineLevel="0" collapsed="false">
      <c r="A99" s="438"/>
      <c r="B99" s="502"/>
      <c r="C99" s="508" t="s">
        <v>798</v>
      </c>
    </row>
    <row r="100" customFormat="false" ht="54" hidden="false" customHeight="true" outlineLevel="0" collapsed="false">
      <c r="A100" s="469" t="s">
        <v>799</v>
      </c>
      <c r="B100" s="493" t="s">
        <v>800</v>
      </c>
      <c r="C100" s="512" t="s">
        <v>801</v>
      </c>
    </row>
    <row r="101" customFormat="false" ht="38.25" hidden="false" customHeight="true" outlineLevel="0" collapsed="false">
      <c r="A101" s="438"/>
      <c r="B101" s="502"/>
      <c r="C101" s="513" t="s">
        <v>802</v>
      </c>
    </row>
    <row r="102" customFormat="false" ht="30" hidden="false" customHeight="false" outlineLevel="0" collapsed="false">
      <c r="A102" s="469" t="s">
        <v>803</v>
      </c>
      <c r="B102" s="493" t="s">
        <v>804</v>
      </c>
      <c r="C102" s="508" t="s">
        <v>805</v>
      </c>
    </row>
    <row r="103" customFormat="false" ht="15" hidden="false" customHeight="false" outlineLevel="0" collapsed="false">
      <c r="A103" s="2"/>
      <c r="B103" s="514"/>
      <c r="C103" s="508" t="s">
        <v>793</v>
      </c>
    </row>
    <row r="104" customFormat="false" ht="36.75" hidden="false" customHeight="true" outlineLevel="0" collapsed="false">
      <c r="A104" s="438"/>
      <c r="B104" s="485"/>
      <c r="C104" s="513" t="s">
        <v>806</v>
      </c>
    </row>
    <row r="105" customFormat="false" ht="45" hidden="false" customHeight="false" outlineLevel="0" collapsed="false">
      <c r="A105" s="469" t="s">
        <v>807</v>
      </c>
      <c r="B105" s="484" t="s">
        <v>808</v>
      </c>
      <c r="C105" s="508" t="s">
        <v>809</v>
      </c>
    </row>
    <row r="106" customFormat="false" ht="50.25" hidden="false" customHeight="true" outlineLevel="0" collapsed="false">
      <c r="A106" s="466" t="s">
        <v>810</v>
      </c>
      <c r="B106" s="486" t="s">
        <v>811</v>
      </c>
      <c r="C106" s="468" t="s">
        <v>812</v>
      </c>
    </row>
    <row r="107" customFormat="false" ht="36" hidden="false" customHeight="true" outlineLevel="0" collapsed="false">
      <c r="A107" s="466" t="s">
        <v>813</v>
      </c>
      <c r="B107" s="486" t="s">
        <v>814</v>
      </c>
      <c r="C107" s="468" t="s">
        <v>815</v>
      </c>
    </row>
    <row r="108" customFormat="false" ht="66" hidden="false" customHeight="true" outlineLevel="0" collapsed="false">
      <c r="A108" s="466" t="s">
        <v>816</v>
      </c>
      <c r="B108" s="486" t="s">
        <v>817</v>
      </c>
      <c r="C108" s="468" t="s">
        <v>818</v>
      </c>
    </row>
    <row r="109" customFormat="false" ht="30" hidden="false" customHeight="false" outlineLevel="0" collapsed="false">
      <c r="A109" s="466" t="s">
        <v>819</v>
      </c>
      <c r="B109" s="486" t="s">
        <v>820</v>
      </c>
      <c r="C109" s="468" t="s">
        <v>821</v>
      </c>
    </row>
    <row r="110" customFormat="false" ht="50.25" hidden="false" customHeight="true" outlineLevel="0" collapsed="false">
      <c r="A110" s="469" t="s">
        <v>822</v>
      </c>
      <c r="B110" s="484" t="s">
        <v>823</v>
      </c>
      <c r="C110" s="508" t="s">
        <v>824</v>
      </c>
    </row>
    <row r="111" customFormat="false" ht="45" hidden="false" customHeight="false" outlineLevel="0" collapsed="false">
      <c r="A111" s="438"/>
      <c r="B111" s="485"/>
      <c r="C111" s="511" t="s">
        <v>825</v>
      </c>
    </row>
    <row r="112" customFormat="false" ht="45" hidden="false" customHeight="false" outlineLevel="0" collapsed="false">
      <c r="A112" s="466" t="s">
        <v>826</v>
      </c>
      <c r="B112" s="486" t="s">
        <v>827</v>
      </c>
      <c r="C112" s="468" t="s">
        <v>828</v>
      </c>
    </row>
    <row r="113" customFormat="false" ht="15" hidden="false" customHeight="false" outlineLevel="0" collapsed="false">
      <c r="A113" s="505"/>
      <c r="B113" s="515"/>
      <c r="C113" s="507"/>
    </row>
    <row r="114" customFormat="false" ht="32.25" hidden="false" customHeight="true" outlineLevel="0" collapsed="false">
      <c r="A114" s="466" t="s">
        <v>829</v>
      </c>
      <c r="B114" s="486" t="s">
        <v>830</v>
      </c>
      <c r="C114" s="468" t="s">
        <v>831</v>
      </c>
    </row>
    <row r="115" customFormat="false" ht="45" hidden="false" customHeight="false" outlineLevel="0" collapsed="false">
      <c r="A115" s="466" t="s">
        <v>832</v>
      </c>
      <c r="B115" s="486" t="s">
        <v>833</v>
      </c>
      <c r="C115" s="468" t="s">
        <v>834</v>
      </c>
    </row>
    <row r="116" customFormat="false" ht="30" hidden="false" customHeight="false" outlineLevel="0" collapsed="false">
      <c r="A116" s="469" t="s">
        <v>835</v>
      </c>
      <c r="B116" s="484" t="s">
        <v>836</v>
      </c>
      <c r="C116" s="511" t="s">
        <v>837</v>
      </c>
    </row>
    <row r="117" customFormat="false" ht="51.75" hidden="false" customHeight="true" outlineLevel="0" collapsed="false">
      <c r="A117" s="2"/>
      <c r="B117" s="487"/>
      <c r="C117" s="508" t="s">
        <v>838</v>
      </c>
    </row>
    <row r="118" customFormat="false" ht="12" hidden="false" customHeight="true" outlineLevel="0" collapsed="false">
      <c r="A118" s="2"/>
      <c r="B118" s="487"/>
      <c r="C118" s="508" t="s">
        <v>839</v>
      </c>
    </row>
    <row r="119" customFormat="false" ht="30" hidden="false" customHeight="false" outlineLevel="0" collapsed="false">
      <c r="A119" s="2"/>
      <c r="B119" s="487"/>
      <c r="C119" s="508" t="s">
        <v>840</v>
      </c>
    </row>
    <row r="120" customFormat="false" ht="30" hidden="false" customHeight="false" outlineLevel="0" collapsed="false">
      <c r="A120" s="2"/>
      <c r="B120" s="487"/>
      <c r="C120" s="508" t="s">
        <v>841</v>
      </c>
    </row>
    <row r="121" customFormat="false" ht="15" hidden="false" customHeight="false" outlineLevel="0" collapsed="false">
      <c r="A121" s="2"/>
      <c r="B121" s="487"/>
      <c r="C121" s="511" t="s">
        <v>842</v>
      </c>
    </row>
    <row r="122" customFormat="false" ht="15" hidden="false" customHeight="false" outlineLevel="0" collapsed="false">
      <c r="A122" s="2"/>
      <c r="B122" s="487"/>
      <c r="C122" s="508" t="s">
        <v>843</v>
      </c>
    </row>
    <row r="123" customFormat="false" ht="15" hidden="false" customHeight="false" outlineLevel="0" collapsed="false">
      <c r="A123" s="2"/>
      <c r="B123" s="487"/>
      <c r="C123" s="508" t="s">
        <v>844</v>
      </c>
    </row>
    <row r="124" customFormat="false" ht="20.25" hidden="false" customHeight="true" outlineLevel="0" collapsed="false">
      <c r="A124" s="2"/>
      <c r="B124" s="487"/>
      <c r="C124" s="508" t="s">
        <v>845</v>
      </c>
    </row>
    <row r="125" customFormat="false" ht="20.25" hidden="false" customHeight="true" outlineLevel="0" collapsed="false">
      <c r="A125" s="438"/>
      <c r="B125" s="485"/>
      <c r="C125" s="508" t="s">
        <v>846</v>
      </c>
    </row>
    <row r="126" customFormat="false" ht="30" hidden="false" customHeight="false" outlineLevel="0" collapsed="false">
      <c r="A126" s="469" t="s">
        <v>847</v>
      </c>
      <c r="B126" s="484" t="s">
        <v>848</v>
      </c>
      <c r="C126" s="512" t="s">
        <v>849</v>
      </c>
    </row>
    <row r="127" customFormat="false" ht="45" hidden="false" customHeight="false" outlineLevel="0" collapsed="false">
      <c r="A127" s="2"/>
      <c r="B127" s="487"/>
      <c r="C127" s="509" t="s">
        <v>850</v>
      </c>
    </row>
    <row r="128" customFormat="false" ht="30" hidden="false" customHeight="false" outlineLevel="0" collapsed="false">
      <c r="A128" s="438"/>
      <c r="B128" s="485"/>
      <c r="C128" s="513" t="s">
        <v>851</v>
      </c>
    </row>
    <row r="129" customFormat="false" ht="30" hidden="false" customHeight="false" outlineLevel="0" collapsed="false">
      <c r="A129" s="469" t="s">
        <v>852</v>
      </c>
      <c r="B129" s="470" t="s">
        <v>853</v>
      </c>
      <c r="C129" s="468" t="s">
        <v>854</v>
      </c>
    </row>
    <row r="130" customFormat="false" ht="45" hidden="false" customHeight="false" outlineLevel="0" collapsed="false">
      <c r="A130" s="516" t="s">
        <v>855</v>
      </c>
      <c r="B130" s="467" t="s">
        <v>856</v>
      </c>
      <c r="C130" s="468" t="s">
        <v>857</v>
      </c>
    </row>
    <row r="131" customFormat="false" ht="21" hidden="false" customHeight="true" outlineLevel="0" collapsed="false">
      <c r="A131" s="466" t="s">
        <v>858</v>
      </c>
      <c r="B131" s="467" t="s">
        <v>859</v>
      </c>
      <c r="C131" s="468" t="s">
        <v>860</v>
      </c>
    </row>
    <row r="132" customFormat="false" ht="21" hidden="false" customHeight="true" outlineLevel="0" collapsed="false">
      <c r="A132" s="466" t="s">
        <v>861</v>
      </c>
      <c r="B132" s="467" t="s">
        <v>862</v>
      </c>
      <c r="C132" s="468" t="s">
        <v>863</v>
      </c>
    </row>
    <row r="133" customFormat="false" ht="21" hidden="false" customHeight="true" outlineLevel="0" collapsed="false">
      <c r="A133" s="466" t="s">
        <v>864</v>
      </c>
      <c r="B133" s="467" t="s">
        <v>865</v>
      </c>
      <c r="C133" s="468" t="s">
        <v>866</v>
      </c>
    </row>
    <row r="134" customFormat="false" ht="90" hidden="false" customHeight="false" outlineLevel="0" collapsed="false">
      <c r="A134" s="466" t="s">
        <v>867</v>
      </c>
      <c r="B134" s="467" t="s">
        <v>868</v>
      </c>
      <c r="C134" s="468" t="s">
        <v>869</v>
      </c>
    </row>
    <row r="135" customFormat="false" ht="90" hidden="false" customHeight="false" outlineLevel="0" collapsed="false">
      <c r="A135" s="466" t="s">
        <v>870</v>
      </c>
      <c r="B135" s="467" t="s">
        <v>871</v>
      </c>
      <c r="C135" s="468" t="s">
        <v>872</v>
      </c>
    </row>
    <row r="136" customFormat="false" ht="210" hidden="false" customHeight="false" outlineLevel="0" collapsed="false">
      <c r="A136" s="469" t="s">
        <v>873</v>
      </c>
      <c r="B136" s="484" t="s">
        <v>874</v>
      </c>
      <c r="C136" s="508" t="s">
        <v>875</v>
      </c>
    </row>
    <row r="137" customFormat="false" ht="15" hidden="false" customHeight="false" outlineLevel="0" collapsed="false">
      <c r="A137" s="517"/>
      <c r="B137" s="492"/>
      <c r="C137" s="483"/>
    </row>
    <row r="138" customFormat="false" ht="45" hidden="false" customHeight="false" outlineLevel="0" collapsed="false">
      <c r="A138" s="466" t="s">
        <v>876</v>
      </c>
      <c r="B138" s="518"/>
      <c r="C138" s="468" t="s">
        <v>877</v>
      </c>
    </row>
    <row r="139" customFormat="false" ht="30" hidden="false" customHeight="false" outlineLevel="0" collapsed="false">
      <c r="A139" s="466" t="s">
        <v>878</v>
      </c>
      <c r="B139" s="486" t="s">
        <v>879</v>
      </c>
      <c r="C139" s="468" t="s">
        <v>880</v>
      </c>
    </row>
    <row r="140" customFormat="false" ht="30" hidden="false" customHeight="false" outlineLevel="0" collapsed="false">
      <c r="A140" s="466" t="s">
        <v>881</v>
      </c>
      <c r="B140" s="486" t="s">
        <v>882</v>
      </c>
      <c r="C140" s="468" t="s">
        <v>883</v>
      </c>
    </row>
    <row r="141" customFormat="false" ht="45" hidden="false" customHeight="false" outlineLevel="0" collapsed="false">
      <c r="A141" s="466" t="s">
        <v>884</v>
      </c>
      <c r="B141" s="486" t="s">
        <v>885</v>
      </c>
      <c r="C141" s="468" t="s">
        <v>886</v>
      </c>
    </row>
    <row r="142" customFormat="false" ht="30" hidden="false" customHeight="false" outlineLevel="0" collapsed="false">
      <c r="A142" s="466" t="s">
        <v>887</v>
      </c>
      <c r="B142" s="486" t="s">
        <v>888</v>
      </c>
      <c r="C142" s="468" t="s">
        <v>889</v>
      </c>
    </row>
    <row r="143" customFormat="false" ht="30" hidden="false" customHeight="false" outlineLevel="0" collapsed="false">
      <c r="A143" s="466" t="s">
        <v>890</v>
      </c>
      <c r="B143" s="486" t="s">
        <v>891</v>
      </c>
      <c r="C143" s="468" t="s">
        <v>892</v>
      </c>
    </row>
    <row r="144" customFormat="false" ht="60" hidden="false" customHeight="false" outlineLevel="0" collapsed="false">
      <c r="A144" s="466" t="s">
        <v>893</v>
      </c>
      <c r="B144" s="486" t="s">
        <v>894</v>
      </c>
      <c r="C144" s="468" t="s">
        <v>895</v>
      </c>
    </row>
    <row r="145" customFormat="false" ht="45" hidden="false" customHeight="false" outlineLevel="0" collapsed="false">
      <c r="A145" s="466" t="s">
        <v>896</v>
      </c>
      <c r="B145" s="486" t="s">
        <v>897</v>
      </c>
      <c r="C145" s="468" t="s">
        <v>898</v>
      </c>
    </row>
    <row r="146" customFormat="false" ht="45" hidden="false" customHeight="false" outlineLevel="0" collapsed="false">
      <c r="A146" s="466" t="s">
        <v>899</v>
      </c>
      <c r="B146" s="486" t="s">
        <v>900</v>
      </c>
      <c r="C146" s="468" t="s">
        <v>901</v>
      </c>
    </row>
    <row r="147" customFormat="false" ht="30" hidden="false" customHeight="false" outlineLevel="0" collapsed="false">
      <c r="A147" s="466" t="s">
        <v>902</v>
      </c>
      <c r="B147" s="486" t="s">
        <v>903</v>
      </c>
      <c r="C147" s="468" t="s">
        <v>904</v>
      </c>
    </row>
    <row r="148" customFormat="false" ht="30" hidden="false" customHeight="false" outlineLevel="0" collapsed="false">
      <c r="A148" s="466" t="s">
        <v>905</v>
      </c>
      <c r="B148" s="486" t="s">
        <v>906</v>
      </c>
      <c r="C148" s="468" t="s">
        <v>907</v>
      </c>
    </row>
    <row r="149" customFormat="false" ht="30" hidden="false" customHeight="false" outlineLevel="0" collapsed="false">
      <c r="A149" s="469" t="s">
        <v>908</v>
      </c>
      <c r="B149" s="484" t="s">
        <v>909</v>
      </c>
      <c r="C149" s="512" t="s">
        <v>910</v>
      </c>
    </row>
    <row r="150" customFormat="false" ht="15" hidden="false" customHeight="false" outlineLevel="0" collapsed="false">
      <c r="A150" s="438"/>
      <c r="B150" s="485"/>
      <c r="C150" s="513" t="s">
        <v>911</v>
      </c>
    </row>
    <row r="151" customFormat="false" ht="45" hidden="false" customHeight="false" outlineLevel="0" collapsed="false">
      <c r="A151" s="466" t="s">
        <v>912</v>
      </c>
      <c r="B151" s="486" t="s">
        <v>913</v>
      </c>
      <c r="C151" s="468" t="s">
        <v>914</v>
      </c>
    </row>
    <row r="152" customFormat="false" ht="30" hidden="false" customHeight="false" outlineLevel="0" collapsed="false">
      <c r="A152" s="466" t="s">
        <v>915</v>
      </c>
      <c r="B152" s="486" t="s">
        <v>916</v>
      </c>
      <c r="C152" s="468" t="s">
        <v>917</v>
      </c>
    </row>
    <row r="153" customFormat="false" ht="30" hidden="false" customHeight="false" outlineLevel="0" collapsed="false">
      <c r="A153" s="466" t="s">
        <v>918</v>
      </c>
      <c r="B153" s="486" t="s">
        <v>919</v>
      </c>
      <c r="C153" s="468" t="s">
        <v>920</v>
      </c>
    </row>
    <row r="154" customFormat="false" ht="45" hidden="false" customHeight="false" outlineLevel="0" collapsed="false">
      <c r="A154" s="466" t="s">
        <v>921</v>
      </c>
      <c r="B154" s="486" t="s">
        <v>922</v>
      </c>
      <c r="C154" s="468" t="s">
        <v>923</v>
      </c>
    </row>
    <row r="155" customFormat="false" ht="30" hidden="false" customHeight="false" outlineLevel="0" collapsed="false">
      <c r="A155" s="466" t="s">
        <v>924</v>
      </c>
      <c r="B155" s="486" t="s">
        <v>925</v>
      </c>
      <c r="C155" s="468" t="s">
        <v>926</v>
      </c>
    </row>
    <row r="156" customFormat="false" ht="30" hidden="false" customHeight="false" outlineLevel="0" collapsed="false">
      <c r="A156" s="466" t="s">
        <v>927</v>
      </c>
      <c r="B156" s="486" t="s">
        <v>928</v>
      </c>
      <c r="C156" s="468" t="s">
        <v>929</v>
      </c>
    </row>
    <row r="157" customFormat="false" ht="30" hidden="false" customHeight="false" outlineLevel="0" collapsed="false">
      <c r="A157" s="469" t="s">
        <v>930</v>
      </c>
      <c r="B157" s="484" t="s">
        <v>931</v>
      </c>
      <c r="C157" s="512" t="s">
        <v>932</v>
      </c>
    </row>
    <row r="158" customFormat="false" ht="30" hidden="false" customHeight="false" outlineLevel="0" collapsed="false">
      <c r="A158" s="438"/>
      <c r="B158" s="485"/>
      <c r="C158" s="513" t="s">
        <v>933</v>
      </c>
    </row>
    <row r="159" customFormat="false" ht="34.5" hidden="false" customHeight="true" outlineLevel="0" collapsed="false">
      <c r="A159" s="466" t="s">
        <v>934</v>
      </c>
      <c r="B159" s="486" t="s">
        <v>935</v>
      </c>
      <c r="C159" s="468" t="s">
        <v>936</v>
      </c>
    </row>
    <row r="160" customFormat="false" ht="20.25" hidden="false" customHeight="true" outlineLevel="0" collapsed="false">
      <c r="A160" s="466" t="s">
        <v>937</v>
      </c>
      <c r="B160" s="486" t="s">
        <v>938</v>
      </c>
      <c r="C160" s="468" t="s">
        <v>939</v>
      </c>
    </row>
    <row r="161" customFormat="false" ht="30" hidden="false" customHeight="false" outlineLevel="0" collapsed="false">
      <c r="A161" s="469" t="s">
        <v>940</v>
      </c>
      <c r="B161" s="484" t="s">
        <v>941</v>
      </c>
      <c r="C161" s="508" t="s">
        <v>942</v>
      </c>
    </row>
    <row r="162" customFormat="false" ht="15" hidden="false" customHeight="false" outlineLevel="0" collapsed="false">
      <c r="A162" s="2"/>
      <c r="B162" s="487"/>
      <c r="C162" s="508" t="s">
        <v>943</v>
      </c>
    </row>
    <row r="163" customFormat="false" ht="15" hidden="false" customHeight="false" outlineLevel="0" collapsed="false">
      <c r="A163" s="2"/>
      <c r="B163" s="519" t="n">
        <v>521</v>
      </c>
      <c r="C163" s="508" t="s">
        <v>944</v>
      </c>
    </row>
    <row r="164" customFormat="false" ht="15" hidden="false" customHeight="false" outlineLevel="0" collapsed="false">
      <c r="A164" s="2"/>
      <c r="B164" s="519" t="n">
        <v>524</v>
      </c>
      <c r="C164" s="508" t="s">
        <v>945</v>
      </c>
    </row>
    <row r="165" customFormat="false" ht="15" hidden="false" customHeight="false" outlineLevel="0" collapsed="false">
      <c r="A165" s="2"/>
      <c r="B165" s="519" t="n">
        <v>525</v>
      </c>
      <c r="C165" s="508" t="s">
        <v>946</v>
      </c>
    </row>
    <row r="166" customFormat="false" ht="15" hidden="false" customHeight="false" outlineLevel="0" collapsed="false">
      <c r="A166" s="2"/>
      <c r="B166" s="519" t="n">
        <v>527</v>
      </c>
      <c r="C166" s="508" t="s">
        <v>947</v>
      </c>
    </row>
    <row r="167" customFormat="false" ht="15" hidden="false" customHeight="false" outlineLevel="0" collapsed="false">
      <c r="A167" s="438"/>
      <c r="B167" s="520" t="n">
        <v>528</v>
      </c>
      <c r="C167" s="508" t="s">
        <v>948</v>
      </c>
    </row>
    <row r="168" customFormat="false" ht="49.5" hidden="false" customHeight="true" outlineLevel="0" collapsed="false">
      <c r="A168" s="466" t="s">
        <v>949</v>
      </c>
      <c r="B168" s="486" t="s">
        <v>950</v>
      </c>
      <c r="C168" s="468" t="s">
        <v>951</v>
      </c>
    </row>
    <row r="169" customFormat="false" ht="35.25" hidden="false" customHeight="true" outlineLevel="0" collapsed="false">
      <c r="A169" s="466" t="s">
        <v>952</v>
      </c>
      <c r="B169" s="486" t="s">
        <v>953</v>
      </c>
      <c r="C169" s="468" t="s">
        <v>954</v>
      </c>
    </row>
    <row r="170" customFormat="false" ht="45" hidden="false" customHeight="false" outlineLevel="0" collapsed="false">
      <c r="A170" s="466" t="s">
        <v>955</v>
      </c>
      <c r="B170" s="486" t="s">
        <v>956</v>
      </c>
      <c r="C170" s="468" t="s">
        <v>957</v>
      </c>
    </row>
    <row r="171" customFormat="false" ht="63.75" hidden="false" customHeight="true" outlineLevel="0" collapsed="false">
      <c r="A171" s="466" t="s">
        <v>958</v>
      </c>
      <c r="B171" s="486" t="s">
        <v>959</v>
      </c>
      <c r="C171" s="468" t="s">
        <v>960</v>
      </c>
    </row>
    <row r="172" customFormat="false" ht="51" hidden="false" customHeight="true" outlineLevel="0" collapsed="false">
      <c r="A172" s="466" t="s">
        <v>961</v>
      </c>
      <c r="B172" s="486" t="s">
        <v>962</v>
      </c>
      <c r="C172" s="468" t="s">
        <v>963</v>
      </c>
    </row>
    <row r="173" customFormat="false" ht="30" hidden="false" customHeight="false" outlineLevel="0" collapsed="false">
      <c r="A173" s="466" t="s">
        <v>964</v>
      </c>
      <c r="B173" s="486" t="s">
        <v>965</v>
      </c>
      <c r="C173" s="468" t="s">
        <v>966</v>
      </c>
    </row>
    <row r="174" customFormat="false" ht="45" hidden="false" customHeight="false" outlineLevel="0" collapsed="false">
      <c r="A174" s="466" t="s">
        <v>967</v>
      </c>
      <c r="B174" s="486" t="s">
        <v>968</v>
      </c>
      <c r="C174" s="468" t="s">
        <v>969</v>
      </c>
    </row>
    <row r="175" customFormat="false" ht="30" hidden="false" customHeight="false" outlineLevel="0" collapsed="false">
      <c r="A175" s="466" t="s">
        <v>970</v>
      </c>
      <c r="B175" s="486" t="s">
        <v>971</v>
      </c>
      <c r="C175" s="468" t="s">
        <v>972</v>
      </c>
    </row>
    <row r="176" customFormat="false" ht="21" hidden="false" customHeight="true" outlineLevel="0" collapsed="false">
      <c r="A176" s="466" t="s">
        <v>973</v>
      </c>
      <c r="B176" s="486" t="s">
        <v>974</v>
      </c>
      <c r="C176" s="468" t="s">
        <v>975</v>
      </c>
    </row>
    <row r="177" customFormat="false" ht="30" hidden="false" customHeight="false" outlineLevel="0" collapsed="false">
      <c r="A177" s="466" t="s">
        <v>976</v>
      </c>
      <c r="B177" s="486" t="s">
        <v>977</v>
      </c>
      <c r="C177" s="468" t="s">
        <v>978</v>
      </c>
    </row>
    <row r="178" customFormat="false" ht="45" hidden="false" customHeight="false" outlineLevel="0" collapsed="false">
      <c r="A178" s="469" t="s">
        <v>979</v>
      </c>
      <c r="B178" s="484" t="s">
        <v>980</v>
      </c>
      <c r="C178" s="508" t="s">
        <v>981</v>
      </c>
    </row>
    <row r="179" customFormat="false" ht="15" hidden="false" customHeight="false" outlineLevel="0" collapsed="false">
      <c r="A179" s="2"/>
      <c r="B179" s="487"/>
      <c r="C179" s="508" t="s">
        <v>982</v>
      </c>
    </row>
    <row r="180" customFormat="false" ht="18" hidden="false" customHeight="true" outlineLevel="0" collapsed="false">
      <c r="A180" s="438"/>
      <c r="B180" s="485"/>
      <c r="C180" s="508" t="s">
        <v>982</v>
      </c>
    </row>
    <row r="181" customFormat="false" ht="30" hidden="false" customHeight="false" outlineLevel="0" collapsed="false">
      <c r="A181" s="466" t="s">
        <v>983</v>
      </c>
      <c r="B181" s="486" t="s">
        <v>984</v>
      </c>
      <c r="C181" s="468" t="s">
        <v>985</v>
      </c>
    </row>
    <row r="182" customFormat="false" ht="30" hidden="false" customHeight="false" outlineLevel="0" collapsed="false">
      <c r="A182" s="466" t="s">
        <v>986</v>
      </c>
      <c r="B182" s="486" t="s">
        <v>987</v>
      </c>
      <c r="C182" s="468" t="s">
        <v>988</v>
      </c>
    </row>
    <row r="183" customFormat="false" ht="60" hidden="false" customHeight="false" outlineLevel="0" collapsed="false">
      <c r="A183" s="466" t="s">
        <v>989</v>
      </c>
      <c r="B183" s="486" t="s">
        <v>990</v>
      </c>
      <c r="C183" s="468" t="s">
        <v>991</v>
      </c>
    </row>
    <row r="184" customFormat="false" ht="35.25" hidden="false" customHeight="true" outlineLevel="0" collapsed="false">
      <c r="A184" s="466" t="s">
        <v>992</v>
      </c>
      <c r="B184" s="486" t="s">
        <v>993</v>
      </c>
      <c r="C184" s="468" t="s">
        <v>994</v>
      </c>
    </row>
    <row r="185" customFormat="false" ht="45" hidden="false" customHeight="false" outlineLevel="0" collapsed="false">
      <c r="A185" s="466" t="s">
        <v>995</v>
      </c>
      <c r="B185" s="486" t="s">
        <v>996</v>
      </c>
      <c r="C185" s="468" t="s">
        <v>997</v>
      </c>
    </row>
  </sheetData>
  <sheetProtection sheet="true" password="d024" objects="true" scenarios="true"/>
  <mergeCells count="1">
    <mergeCell ref="B3:C3"/>
  </mergeCells>
  <hyperlinks>
    <hyperlink ref="C8" r:id="rId1" display="https://www.mvcr.cz/clanek/statistiky-pocty-obyvatel-v-obcich.aspx?q=Y2hudW09MQ%3D%3D"/>
    <hyperlink ref="C46" r:id="rId2" display="https://ipk.nkp.cz/statistika-pruzkumy-dokumenty/statistiky"/>
    <hyperlink ref="C50" r:id="rId3" display="https://ipk.nkp.cz/statistika-pruzkumy-dokumenty/statistiky"/>
    <hyperlink ref="C75" r:id="rId4" display="https://ipk.nkp.cz/legislativa/normy-standardy-doporuceni"/>
  </hyperlinks>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T217"/>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A1" activeCellId="0" sqref="A1"/>
    </sheetView>
  </sheetViews>
  <sheetFormatPr defaultRowHeight="15" zeroHeight="false" outlineLevelRow="0" outlineLevelCol="0"/>
  <cols>
    <col collapsed="false" customWidth="true" hidden="false" outlineLevel="0" max="1" min="1" style="521" width="21.29"/>
    <col collapsed="false" customWidth="true" hidden="false" outlineLevel="0" max="2" min="2" style="521" width="191.01"/>
    <col collapsed="false" customWidth="true" hidden="false" outlineLevel="0" max="1025" min="3" style="522" width="9.14"/>
  </cols>
  <sheetData>
    <row r="1" customFormat="false" ht="15" hidden="false" customHeight="false" outlineLevel="0" collapsed="false">
      <c r="A1" s="523"/>
      <c r="B1" s="523"/>
      <c r="C1" s="524"/>
      <c r="D1" s="524"/>
      <c r="E1" s="524"/>
      <c r="F1" s="524"/>
      <c r="G1" s="524"/>
      <c r="H1" s="524"/>
      <c r="I1" s="524"/>
      <c r="J1" s="524"/>
      <c r="K1" s="524"/>
      <c r="L1" s="524"/>
      <c r="M1" s="524"/>
      <c r="N1" s="524"/>
      <c r="O1" s="524"/>
      <c r="P1" s="524"/>
      <c r="Q1" s="524"/>
      <c r="R1" s="524"/>
      <c r="S1" s="524"/>
      <c r="T1" s="524"/>
    </row>
    <row r="2" customFormat="false" ht="21" hidden="false" customHeight="false" outlineLevel="0" collapsed="false">
      <c r="A2" s="525"/>
      <c r="B2" s="526" t="s">
        <v>998</v>
      </c>
      <c r="C2" s="527"/>
      <c r="D2" s="527"/>
      <c r="E2" s="527"/>
      <c r="F2" s="527"/>
      <c r="G2" s="527"/>
      <c r="H2" s="527"/>
      <c r="I2" s="527"/>
      <c r="J2" s="527"/>
      <c r="K2" s="527"/>
      <c r="L2" s="527"/>
      <c r="M2" s="527"/>
      <c r="N2" s="527"/>
      <c r="O2" s="527"/>
      <c r="P2" s="527"/>
      <c r="Q2" s="527"/>
      <c r="R2" s="527"/>
      <c r="S2" s="527"/>
      <c r="T2" s="527"/>
    </row>
    <row r="3" customFormat="false" ht="15" hidden="false" customHeight="false" outlineLevel="0" collapsed="false">
      <c r="A3" s="528"/>
      <c r="B3" s="153" t="s">
        <v>999</v>
      </c>
      <c r="C3" s="527"/>
      <c r="D3" s="527"/>
      <c r="E3" s="527"/>
      <c r="F3" s="527"/>
      <c r="G3" s="527"/>
      <c r="H3" s="527"/>
      <c r="I3" s="527"/>
      <c r="J3" s="527"/>
      <c r="K3" s="527"/>
      <c r="L3" s="527"/>
      <c r="M3" s="527"/>
      <c r="N3" s="527"/>
      <c r="O3" s="527"/>
      <c r="P3" s="527"/>
      <c r="Q3" s="527"/>
      <c r="R3" s="527"/>
      <c r="S3" s="527"/>
      <c r="T3" s="527"/>
    </row>
    <row r="4" customFormat="false" ht="15" hidden="false" customHeight="false" outlineLevel="0" collapsed="false">
      <c r="A4" s="523"/>
      <c r="B4" s="79"/>
    </row>
    <row r="5" customFormat="false" ht="30" hidden="false" customHeight="false" outlineLevel="0" collapsed="false">
      <c r="A5" s="523"/>
      <c r="B5" s="501" t="s">
        <v>1000</v>
      </c>
    </row>
    <row r="6" customFormat="false" ht="15" hidden="false" customHeight="false" outlineLevel="0" collapsed="false">
      <c r="A6" s="523"/>
      <c r="B6" s="529" t="s">
        <v>1001</v>
      </c>
    </row>
    <row r="7" customFormat="false" ht="15" hidden="false" customHeight="false" outlineLevel="0" collapsed="false">
      <c r="A7" s="523"/>
      <c r="B7" s="529" t="s">
        <v>1002</v>
      </c>
    </row>
    <row r="8" customFormat="false" ht="60" hidden="false" customHeight="false" outlineLevel="0" collapsed="false">
      <c r="A8" s="523"/>
      <c r="B8" s="501" t="s">
        <v>1003</v>
      </c>
    </row>
    <row r="9" customFormat="false" ht="26.25" hidden="false" customHeight="false" outlineLevel="0" collapsed="false">
      <c r="A9" s="523"/>
      <c r="B9" s="530" t="s">
        <v>1004</v>
      </c>
    </row>
    <row r="10" customFormat="false" ht="28.5" hidden="false" customHeight="true" outlineLevel="0" collapsed="false">
      <c r="A10" s="523"/>
      <c r="B10" s="531" t="s">
        <v>1005</v>
      </c>
    </row>
    <row r="11" customFormat="false" ht="18.75" hidden="false" customHeight="true" outlineLevel="0" collapsed="false">
      <c r="A11" s="523"/>
      <c r="B11" s="501" t="s">
        <v>1006</v>
      </c>
    </row>
    <row r="12" customFormat="false" ht="18.75" hidden="false" customHeight="true" outlineLevel="0" collapsed="false">
      <c r="A12" s="523"/>
      <c r="B12" s="501" t="s">
        <v>1007</v>
      </c>
    </row>
    <row r="13" customFormat="false" ht="18.75" hidden="false" customHeight="true" outlineLevel="0" collapsed="false">
      <c r="A13" s="523"/>
      <c r="B13" s="501" t="s">
        <v>14</v>
      </c>
    </row>
    <row r="14" customFormat="false" ht="18.75" hidden="false" customHeight="true" outlineLevel="0" collapsed="false">
      <c r="A14" s="523"/>
      <c r="B14" s="501" t="s">
        <v>18</v>
      </c>
    </row>
    <row r="15" customFormat="false" ht="18.75" hidden="false" customHeight="true" outlineLevel="0" collapsed="false">
      <c r="A15" s="523"/>
      <c r="B15" s="501" t="s">
        <v>21</v>
      </c>
    </row>
    <row r="16" customFormat="false" ht="18.75" hidden="false" customHeight="true" outlineLevel="0" collapsed="false">
      <c r="A16" s="523"/>
      <c r="B16" s="501" t="s">
        <v>1008</v>
      </c>
    </row>
    <row r="17" customFormat="false" ht="18.75" hidden="false" customHeight="true" outlineLevel="0" collapsed="false">
      <c r="A17" s="523"/>
      <c r="B17" s="501" t="s">
        <v>1009</v>
      </c>
    </row>
    <row r="18" customFormat="false" ht="18.75" hidden="false" customHeight="true" outlineLevel="0" collapsed="false">
      <c r="A18" s="523"/>
      <c r="B18" s="501" t="s">
        <v>1010</v>
      </c>
    </row>
    <row r="19" customFormat="false" ht="18.75" hidden="false" customHeight="true" outlineLevel="0" collapsed="false">
      <c r="A19" s="523"/>
      <c r="B19" s="532" t="s">
        <v>604</v>
      </c>
    </row>
    <row r="20" customFormat="false" ht="18.75" hidden="false" customHeight="true" outlineLevel="0" collapsed="false">
      <c r="A20" s="523"/>
      <c r="B20" s="501" t="s">
        <v>1011</v>
      </c>
    </row>
    <row r="21" customFormat="false" ht="18.75" hidden="false" customHeight="true" outlineLevel="0" collapsed="false">
      <c r="A21" s="523"/>
      <c r="B21" s="501" t="s">
        <v>1012</v>
      </c>
    </row>
    <row r="22" customFormat="false" ht="15" hidden="false" customHeight="false" outlineLevel="0" collapsed="false">
      <c r="A22" s="533"/>
      <c r="B22" s="533"/>
    </row>
    <row r="23" customFormat="false" ht="18.75" hidden="false" customHeight="true" outlineLevel="0" collapsed="false">
      <c r="A23" s="534" t="s">
        <v>1013</v>
      </c>
      <c r="B23" s="434"/>
    </row>
    <row r="24" customFormat="false" ht="30" hidden="false" customHeight="false" outlineLevel="0" collapsed="false">
      <c r="A24" s="535"/>
      <c r="B24" s="536" t="s">
        <v>1014</v>
      </c>
    </row>
    <row r="25" customFormat="false" ht="15" hidden="false" customHeight="false" outlineLevel="0" collapsed="false">
      <c r="A25" s="523"/>
      <c r="B25" s="501" t="s">
        <v>1015</v>
      </c>
    </row>
    <row r="26" customFormat="false" ht="15" hidden="false" customHeight="false" outlineLevel="0" collapsed="false">
      <c r="A26" s="523"/>
      <c r="B26" s="501" t="s">
        <v>1016</v>
      </c>
    </row>
    <row r="27" s="537" customFormat="true" ht="26.25" hidden="false" customHeight="true" outlineLevel="0" collapsed="false">
      <c r="A27" s="523"/>
      <c r="B27" s="501" t="s">
        <v>1017</v>
      </c>
    </row>
    <row r="28" s="537" customFormat="true" ht="26.25" hidden="false" customHeight="true" outlineLevel="0" collapsed="false">
      <c r="A28" s="523"/>
      <c r="B28" s="501" t="s">
        <v>1018</v>
      </c>
    </row>
    <row r="29" s="537" customFormat="true" ht="13.5" hidden="false" customHeight="true" outlineLevel="0" collapsed="false">
      <c r="A29" s="523"/>
      <c r="B29" s="538" t="s">
        <v>1019</v>
      </c>
    </row>
    <row r="30" s="537" customFormat="true" ht="26.25" hidden="false" customHeight="true" outlineLevel="0" collapsed="false">
      <c r="A30" s="523"/>
      <c r="B30" s="501" t="s">
        <v>1020</v>
      </c>
    </row>
    <row r="31" s="537" customFormat="true" ht="26.25" hidden="false" customHeight="true" outlineLevel="0" collapsed="false">
      <c r="A31" s="523"/>
      <c r="B31" s="501" t="s">
        <v>1021</v>
      </c>
    </row>
    <row r="32" s="537" customFormat="true" ht="26.25" hidden="false" customHeight="true" outlineLevel="0" collapsed="false">
      <c r="A32" s="523"/>
      <c r="B32" s="501" t="s">
        <v>1022</v>
      </c>
    </row>
    <row r="33" s="537" customFormat="true" ht="26.25" hidden="false" customHeight="true" outlineLevel="0" collapsed="false">
      <c r="A33" s="523"/>
      <c r="B33" s="501" t="s">
        <v>1023</v>
      </c>
    </row>
    <row r="34" s="537" customFormat="true" ht="26.25" hidden="false" customHeight="true" outlineLevel="0" collapsed="false">
      <c r="A34" s="523"/>
      <c r="B34" s="501" t="s">
        <v>1024</v>
      </c>
    </row>
    <row r="35" s="537" customFormat="true" ht="19.5" hidden="false" customHeight="true" outlineLevel="0" collapsed="false">
      <c r="A35" s="539" t="s">
        <v>485</v>
      </c>
      <c r="B35" s="540"/>
    </row>
    <row r="36" s="537" customFormat="true" ht="21" hidden="false" customHeight="true" outlineLevel="0" collapsed="false">
      <c r="A36" s="541"/>
      <c r="B36" s="536" t="s">
        <v>1025</v>
      </c>
    </row>
    <row r="37" s="537" customFormat="true" ht="34.5" hidden="false" customHeight="true" outlineLevel="0" collapsed="false">
      <c r="A37" s="523"/>
      <c r="B37" s="501" t="s">
        <v>1026</v>
      </c>
    </row>
    <row r="38" s="537" customFormat="true" ht="15" hidden="false" customHeight="false" outlineLevel="0" collapsed="false">
      <c r="A38" s="523"/>
      <c r="B38" s="501" t="s">
        <v>1027</v>
      </c>
    </row>
    <row r="39" s="537" customFormat="true" ht="18.75" hidden="false" customHeight="true" outlineLevel="0" collapsed="false">
      <c r="A39" s="523"/>
      <c r="B39" s="501" t="s">
        <v>1028</v>
      </c>
    </row>
    <row r="40" s="537" customFormat="true" ht="31.5" hidden="false" customHeight="true" outlineLevel="0" collapsed="false">
      <c r="A40" s="523"/>
      <c r="B40" s="501" t="s">
        <v>1029</v>
      </c>
    </row>
    <row r="41" s="537" customFormat="true" ht="30" hidden="false" customHeight="false" outlineLevel="0" collapsed="false">
      <c r="A41" s="523"/>
      <c r="B41" s="501" t="s">
        <v>1030</v>
      </c>
    </row>
    <row r="42" s="537" customFormat="true" ht="15" hidden="false" customHeight="false" outlineLevel="0" collapsed="false">
      <c r="A42" s="523"/>
      <c r="B42" s="501" t="s">
        <v>1031</v>
      </c>
    </row>
    <row r="43" s="537" customFormat="true" ht="35.25" hidden="false" customHeight="true" outlineLevel="0" collapsed="false">
      <c r="A43" s="523"/>
      <c r="B43" s="501" t="s">
        <v>1032</v>
      </c>
    </row>
    <row r="44" s="537" customFormat="true" ht="35.25" hidden="false" customHeight="true" outlineLevel="0" collapsed="false">
      <c r="A44" s="523"/>
      <c r="B44" s="501" t="s">
        <v>1033</v>
      </c>
    </row>
    <row r="45" s="537" customFormat="true" ht="35.25" hidden="false" customHeight="true" outlineLevel="0" collapsed="false">
      <c r="A45" s="523"/>
      <c r="B45" s="501" t="s">
        <v>1034</v>
      </c>
    </row>
    <row r="46" s="537" customFormat="true" ht="23.25" hidden="false" customHeight="true" outlineLevel="0" collapsed="false">
      <c r="A46" s="539" t="s">
        <v>1035</v>
      </c>
      <c r="B46" s="539"/>
    </row>
    <row r="47" s="537" customFormat="true" ht="15" hidden="false" customHeight="false" outlineLevel="0" collapsed="false">
      <c r="A47" s="523"/>
      <c r="B47" s="501" t="s">
        <v>1036</v>
      </c>
    </row>
    <row r="48" s="537" customFormat="true" ht="21.75" hidden="false" customHeight="true" outlineLevel="0" collapsed="false">
      <c r="A48" s="523"/>
      <c r="B48" s="501" t="s">
        <v>1037</v>
      </c>
    </row>
    <row r="49" s="537" customFormat="true" ht="30.75" hidden="false" customHeight="true" outlineLevel="0" collapsed="false">
      <c r="A49" s="523"/>
      <c r="B49" s="501" t="s">
        <v>1038</v>
      </c>
    </row>
    <row r="50" s="537" customFormat="true" ht="21.75" hidden="false" customHeight="true" outlineLevel="0" collapsed="false">
      <c r="A50" s="523"/>
      <c r="B50" s="501" t="s">
        <v>1039</v>
      </c>
    </row>
    <row r="51" s="537" customFormat="true" ht="21.75" hidden="false" customHeight="true" outlineLevel="0" collapsed="false">
      <c r="A51" s="523"/>
      <c r="B51" s="501" t="s">
        <v>1040</v>
      </c>
    </row>
    <row r="52" s="537" customFormat="true" ht="21.75" hidden="false" customHeight="true" outlineLevel="0" collapsed="false">
      <c r="A52" s="523"/>
      <c r="B52" s="501" t="s">
        <v>1041</v>
      </c>
    </row>
    <row r="53" s="537" customFormat="true" ht="21.75" hidden="false" customHeight="true" outlineLevel="0" collapsed="false">
      <c r="A53" s="523"/>
      <c r="B53" s="501" t="s">
        <v>1042</v>
      </c>
    </row>
    <row r="54" s="537" customFormat="true" ht="21.75" hidden="false" customHeight="true" outlineLevel="0" collapsed="false">
      <c r="A54" s="523"/>
      <c r="B54" s="501" t="s">
        <v>1043</v>
      </c>
    </row>
    <row r="55" s="537" customFormat="true" ht="21.75" hidden="false" customHeight="true" outlineLevel="0" collapsed="false">
      <c r="A55" s="523"/>
      <c r="B55" s="501" t="s">
        <v>1044</v>
      </c>
    </row>
    <row r="56" s="537" customFormat="true" ht="21.75" hidden="false" customHeight="true" outlineLevel="0" collapsed="false">
      <c r="A56" s="523"/>
      <c r="B56" s="501" t="s">
        <v>1045</v>
      </c>
    </row>
    <row r="57" s="537" customFormat="true" ht="21.75" hidden="false" customHeight="true" outlineLevel="0" collapsed="false">
      <c r="A57" s="523"/>
      <c r="B57" s="501" t="s">
        <v>1046</v>
      </c>
    </row>
    <row r="58" s="537" customFormat="true" ht="21.75" hidden="false" customHeight="true" outlineLevel="0" collapsed="false">
      <c r="A58" s="523"/>
      <c r="B58" s="501" t="s">
        <v>1047</v>
      </c>
    </row>
    <row r="59" s="537" customFormat="true" ht="21.75" hidden="false" customHeight="true" outlineLevel="0" collapsed="false">
      <c r="A59" s="523"/>
      <c r="B59" s="501" t="s">
        <v>1048</v>
      </c>
    </row>
    <row r="60" s="537" customFormat="true" ht="21.75" hidden="false" customHeight="true" outlineLevel="0" collapsed="false">
      <c r="A60" s="523"/>
      <c r="B60" s="501" t="s">
        <v>1049</v>
      </c>
    </row>
    <row r="61" s="537" customFormat="true" ht="21.75" hidden="false" customHeight="true" outlineLevel="0" collapsed="false">
      <c r="A61" s="523"/>
      <c r="B61" s="501" t="s">
        <v>1050</v>
      </c>
    </row>
    <row r="62" s="537" customFormat="true" ht="21.75" hidden="false" customHeight="true" outlineLevel="0" collapsed="false">
      <c r="A62" s="523"/>
      <c r="B62" s="501" t="s">
        <v>1051</v>
      </c>
    </row>
    <row r="63" s="537" customFormat="true" ht="20.25" hidden="false" customHeight="true" outlineLevel="0" collapsed="false">
      <c r="A63" s="523"/>
      <c r="B63" s="501" t="s">
        <v>1052</v>
      </c>
    </row>
    <row r="64" s="537" customFormat="true" ht="21.75" hidden="false" customHeight="true" outlineLevel="0" collapsed="false">
      <c r="A64" s="523"/>
      <c r="B64" s="501" t="s">
        <v>1053</v>
      </c>
    </row>
    <row r="65" s="537" customFormat="true" ht="19.5" hidden="false" customHeight="true" outlineLevel="0" collapsed="false">
      <c r="A65" s="539" t="s">
        <v>1054</v>
      </c>
      <c r="B65" s="539"/>
    </row>
    <row r="66" s="537" customFormat="true" ht="30" hidden="false" customHeight="false" outlineLevel="0" collapsed="false">
      <c r="A66" s="523"/>
      <c r="B66" s="501" t="s">
        <v>1055</v>
      </c>
    </row>
    <row r="67" s="537" customFormat="true" ht="21" hidden="false" customHeight="true" outlineLevel="0" collapsed="false">
      <c r="A67" s="523"/>
      <c r="B67" s="501" t="s">
        <v>1056</v>
      </c>
    </row>
    <row r="68" s="537" customFormat="true" ht="21" hidden="false" customHeight="true" outlineLevel="0" collapsed="false">
      <c r="A68" s="523"/>
      <c r="B68" s="501" t="s">
        <v>1057</v>
      </c>
    </row>
    <row r="69" s="537" customFormat="true" ht="21" hidden="false" customHeight="true" outlineLevel="0" collapsed="false">
      <c r="A69" s="523"/>
      <c r="B69" s="501" t="s">
        <v>1058</v>
      </c>
    </row>
    <row r="70" s="537" customFormat="true" ht="33.75" hidden="false" customHeight="true" outlineLevel="0" collapsed="false">
      <c r="A70" s="523"/>
      <c r="B70" s="501" t="s">
        <v>1059</v>
      </c>
    </row>
    <row r="71" s="537" customFormat="true" ht="21" hidden="false" customHeight="true" outlineLevel="0" collapsed="false">
      <c r="A71" s="523"/>
      <c r="B71" s="501" t="s">
        <v>1060</v>
      </c>
    </row>
    <row r="72" s="537" customFormat="true" ht="21" hidden="false" customHeight="true" outlineLevel="0" collapsed="false">
      <c r="A72" s="523"/>
      <c r="B72" s="501" t="s">
        <v>1061</v>
      </c>
    </row>
    <row r="73" s="537" customFormat="true" ht="21" hidden="false" customHeight="true" outlineLevel="0" collapsed="false">
      <c r="A73" s="523"/>
      <c r="B73" s="501" t="s">
        <v>1062</v>
      </c>
    </row>
    <row r="74" s="537" customFormat="true" ht="21" hidden="false" customHeight="true" outlineLevel="0" collapsed="false">
      <c r="A74" s="523"/>
      <c r="B74" s="501" t="s">
        <v>1063</v>
      </c>
    </row>
    <row r="75" s="537" customFormat="true" ht="21" hidden="false" customHeight="true" outlineLevel="0" collapsed="false">
      <c r="A75" s="523"/>
      <c r="B75" s="501" t="s">
        <v>1064</v>
      </c>
    </row>
    <row r="76" s="537" customFormat="true" ht="21" hidden="false" customHeight="true" outlineLevel="0" collapsed="false">
      <c r="A76" s="523"/>
      <c r="B76" s="501" t="s">
        <v>1065</v>
      </c>
    </row>
    <row r="77" s="537" customFormat="true" ht="21" hidden="false" customHeight="true" outlineLevel="0" collapsed="false">
      <c r="A77" s="523"/>
      <c r="B77" s="501" t="s">
        <v>1066</v>
      </c>
    </row>
    <row r="78" s="537" customFormat="true" ht="21" hidden="false" customHeight="true" outlineLevel="0" collapsed="false">
      <c r="A78" s="523"/>
      <c r="B78" s="501" t="s">
        <v>1067</v>
      </c>
    </row>
    <row r="79" s="537" customFormat="true" ht="21" hidden="false" customHeight="true" outlineLevel="0" collapsed="false">
      <c r="A79" s="523"/>
      <c r="B79" s="501" t="s">
        <v>1068</v>
      </c>
    </row>
    <row r="80" s="537" customFormat="true" ht="21" hidden="false" customHeight="true" outlineLevel="0" collapsed="false">
      <c r="A80" s="523"/>
      <c r="B80" s="501" t="s">
        <v>1069</v>
      </c>
    </row>
    <row r="81" s="537" customFormat="true" ht="21" hidden="false" customHeight="true" outlineLevel="0" collapsed="false">
      <c r="A81" s="523"/>
      <c r="B81" s="501" t="s">
        <v>1070</v>
      </c>
    </row>
    <row r="82" s="537" customFormat="true" ht="21" hidden="false" customHeight="true" outlineLevel="0" collapsed="false">
      <c r="A82" s="523"/>
      <c r="B82" s="501" t="s">
        <v>1071</v>
      </c>
    </row>
    <row r="83" s="537" customFormat="true" ht="21" hidden="false" customHeight="true" outlineLevel="0" collapsed="false">
      <c r="A83" s="523"/>
      <c r="B83" s="501" t="s">
        <v>1072</v>
      </c>
    </row>
    <row r="84" s="537" customFormat="true" ht="21" hidden="false" customHeight="true" outlineLevel="0" collapsed="false">
      <c r="A84" s="523"/>
      <c r="B84" s="501" t="s">
        <v>1073</v>
      </c>
    </row>
    <row r="85" s="537" customFormat="true" ht="21" hidden="false" customHeight="true" outlineLevel="0" collapsed="false">
      <c r="A85" s="523"/>
      <c r="B85" s="501" t="s">
        <v>1074</v>
      </c>
    </row>
    <row r="86" s="537" customFormat="true" ht="21" hidden="false" customHeight="true" outlineLevel="0" collapsed="false">
      <c r="A86" s="523"/>
      <c r="B86" s="501" t="s">
        <v>1075</v>
      </c>
    </row>
    <row r="87" s="537" customFormat="true" ht="21" hidden="false" customHeight="true" outlineLevel="0" collapsed="false">
      <c r="A87" s="523"/>
      <c r="B87" s="501" t="s">
        <v>1076</v>
      </c>
    </row>
    <row r="88" s="537" customFormat="true" ht="21" hidden="false" customHeight="true" outlineLevel="0" collapsed="false">
      <c r="A88" s="523"/>
      <c r="B88" s="501" t="s">
        <v>1077</v>
      </c>
    </row>
    <row r="89" s="537" customFormat="true" ht="21" hidden="false" customHeight="true" outlineLevel="0" collapsed="false">
      <c r="A89" s="523"/>
      <c r="B89" s="501" t="s">
        <v>1078</v>
      </c>
    </row>
    <row r="90" s="537" customFormat="true" ht="21" hidden="false" customHeight="true" outlineLevel="0" collapsed="false">
      <c r="A90" s="523"/>
      <c r="B90" s="501" t="s">
        <v>1079</v>
      </c>
    </row>
    <row r="91" s="537" customFormat="true" ht="21" hidden="false" customHeight="true" outlineLevel="0" collapsed="false">
      <c r="A91" s="523"/>
      <c r="B91" s="501" t="s">
        <v>1080</v>
      </c>
    </row>
    <row r="92" s="537" customFormat="true" ht="21" hidden="false" customHeight="true" outlineLevel="0" collapsed="false">
      <c r="A92" s="523"/>
      <c r="B92" s="501" t="s">
        <v>1081</v>
      </c>
    </row>
    <row r="93" s="537" customFormat="true" ht="21" hidden="false" customHeight="true" outlineLevel="0" collapsed="false">
      <c r="A93" s="523"/>
      <c r="B93" s="501" t="s">
        <v>1082</v>
      </c>
    </row>
    <row r="94" s="537" customFormat="true" ht="21" hidden="false" customHeight="true" outlineLevel="0" collapsed="false">
      <c r="A94" s="523"/>
      <c r="B94" s="501" t="s">
        <v>1083</v>
      </c>
    </row>
    <row r="95" s="537" customFormat="true" ht="17.25" hidden="false" customHeight="true" outlineLevel="0" collapsed="false">
      <c r="A95" s="539" t="s">
        <v>1084</v>
      </c>
      <c r="B95" s="539"/>
    </row>
    <row r="96" s="537" customFormat="true" ht="15" hidden="false" customHeight="false" outlineLevel="0" collapsed="false">
      <c r="A96" s="523"/>
      <c r="B96" s="149" t="s">
        <v>1085</v>
      </c>
    </row>
    <row r="97" s="537" customFormat="true" ht="21.75" hidden="false" customHeight="true" outlineLevel="0" collapsed="false">
      <c r="A97" s="523"/>
      <c r="B97" s="149" t="s">
        <v>1086</v>
      </c>
    </row>
    <row r="98" s="537" customFormat="true" ht="21.75" hidden="false" customHeight="true" outlineLevel="0" collapsed="false">
      <c r="A98" s="523"/>
      <c r="B98" s="149" t="s">
        <v>1087</v>
      </c>
    </row>
    <row r="99" s="537" customFormat="true" ht="21.75" hidden="false" customHeight="true" outlineLevel="0" collapsed="false">
      <c r="A99" s="523"/>
      <c r="B99" s="149" t="s">
        <v>1088</v>
      </c>
    </row>
    <row r="100" s="537" customFormat="true" ht="21.75" hidden="false" customHeight="true" outlineLevel="0" collapsed="false">
      <c r="A100" s="523"/>
      <c r="B100" s="149" t="s">
        <v>1089</v>
      </c>
    </row>
    <row r="101" s="537" customFormat="true" ht="21.75" hidden="false" customHeight="true" outlineLevel="0" collapsed="false">
      <c r="A101" s="523"/>
      <c r="B101" s="149" t="s">
        <v>1090</v>
      </c>
    </row>
    <row r="102" s="537" customFormat="true" ht="21.75" hidden="false" customHeight="true" outlineLevel="0" collapsed="false">
      <c r="A102" s="523"/>
      <c r="B102" s="149" t="s">
        <v>1091</v>
      </c>
    </row>
    <row r="103" s="537" customFormat="true" ht="21.75" hidden="false" customHeight="true" outlineLevel="0" collapsed="false">
      <c r="A103" s="523"/>
      <c r="B103" s="149" t="s">
        <v>1092</v>
      </c>
    </row>
    <row r="104" s="537" customFormat="true" ht="21.75" hidden="false" customHeight="true" outlineLevel="0" collapsed="false">
      <c r="A104" s="523"/>
      <c r="B104" s="149" t="s">
        <v>1093</v>
      </c>
    </row>
    <row r="105" s="537" customFormat="true" ht="21.75" hidden="false" customHeight="true" outlineLevel="0" collapsed="false">
      <c r="A105" s="523"/>
      <c r="B105" s="149" t="s">
        <v>1094</v>
      </c>
    </row>
    <row r="106" s="537" customFormat="true" ht="21.75" hidden="false" customHeight="true" outlineLevel="0" collapsed="false">
      <c r="A106" s="523"/>
      <c r="B106" s="149" t="s">
        <v>1095</v>
      </c>
    </row>
    <row r="107" s="537" customFormat="true" ht="21.75" hidden="false" customHeight="true" outlineLevel="0" collapsed="false">
      <c r="A107" s="523"/>
      <c r="B107" s="149" t="s">
        <v>1096</v>
      </c>
    </row>
    <row r="108" s="537" customFormat="true" ht="21.75" hidden="false" customHeight="true" outlineLevel="0" collapsed="false">
      <c r="A108" s="523"/>
      <c r="B108" s="149" t="s">
        <v>1097</v>
      </c>
    </row>
    <row r="109" s="537" customFormat="true" ht="21.75" hidden="false" customHeight="true" outlineLevel="0" collapsed="false">
      <c r="A109" s="523"/>
      <c r="B109" s="149" t="s">
        <v>1098</v>
      </c>
    </row>
    <row r="110" s="537" customFormat="true" ht="18" hidden="false" customHeight="true" outlineLevel="0" collapsed="false">
      <c r="A110" s="539" t="s">
        <v>1099</v>
      </c>
      <c r="B110" s="539"/>
    </row>
    <row r="111" s="537" customFormat="true" ht="15" hidden="false" customHeight="false" outlineLevel="0" collapsed="false">
      <c r="A111" s="523"/>
      <c r="B111" s="501" t="s">
        <v>1100</v>
      </c>
    </row>
    <row r="112" s="537" customFormat="true" ht="21" hidden="false" customHeight="true" outlineLevel="0" collapsed="false">
      <c r="A112" s="523"/>
      <c r="B112" s="501" t="s">
        <v>1101</v>
      </c>
    </row>
    <row r="113" s="537" customFormat="true" ht="21" hidden="false" customHeight="true" outlineLevel="0" collapsed="false">
      <c r="A113" s="523"/>
      <c r="B113" s="501" t="s">
        <v>1102</v>
      </c>
    </row>
    <row r="114" s="537" customFormat="true" ht="21" hidden="false" customHeight="true" outlineLevel="0" collapsed="false">
      <c r="A114" s="523"/>
      <c r="B114" s="501" t="s">
        <v>1103</v>
      </c>
    </row>
    <row r="115" s="537" customFormat="true" ht="21" hidden="false" customHeight="true" outlineLevel="0" collapsed="false">
      <c r="A115" s="523"/>
      <c r="B115" s="501" t="s">
        <v>1104</v>
      </c>
    </row>
    <row r="116" s="537" customFormat="true" ht="21" hidden="false" customHeight="true" outlineLevel="0" collapsed="false">
      <c r="A116" s="523"/>
      <c r="B116" s="501" t="s">
        <v>1105</v>
      </c>
    </row>
    <row r="117" s="537" customFormat="true" ht="21" hidden="false" customHeight="true" outlineLevel="0" collapsed="false">
      <c r="A117" s="523"/>
      <c r="B117" s="501" t="s">
        <v>1106</v>
      </c>
    </row>
    <row r="118" s="537" customFormat="true" ht="21" hidden="false" customHeight="true" outlineLevel="0" collapsed="false">
      <c r="A118" s="523"/>
      <c r="B118" s="501" t="s">
        <v>1107</v>
      </c>
    </row>
    <row r="119" s="537" customFormat="true" ht="21" hidden="false" customHeight="true" outlineLevel="0" collapsed="false">
      <c r="A119" s="523"/>
      <c r="B119" s="501" t="s">
        <v>1108</v>
      </c>
    </row>
    <row r="120" s="537" customFormat="true" ht="21" hidden="false" customHeight="true" outlineLevel="0" collapsed="false">
      <c r="A120" s="523"/>
      <c r="B120" s="501" t="s">
        <v>1109</v>
      </c>
    </row>
    <row r="121" s="537" customFormat="true" ht="20.25" hidden="false" customHeight="true" outlineLevel="0" collapsed="false">
      <c r="A121" s="523"/>
      <c r="B121" s="501" t="s">
        <v>1110</v>
      </c>
    </row>
    <row r="122" s="537" customFormat="true" ht="18.75" hidden="false" customHeight="true" outlineLevel="0" collapsed="false">
      <c r="A122" s="523"/>
      <c r="B122" s="501" t="s">
        <v>1111</v>
      </c>
    </row>
    <row r="123" s="537" customFormat="true" ht="52.5" hidden="false" customHeight="true" outlineLevel="0" collapsed="false">
      <c r="A123" s="523"/>
      <c r="B123" s="501" t="s">
        <v>1112</v>
      </c>
    </row>
    <row r="124" s="537" customFormat="true" ht="19.5" hidden="false" customHeight="true" outlineLevel="0" collapsed="false">
      <c r="A124" s="523"/>
      <c r="B124" s="501" t="s">
        <v>1113</v>
      </c>
    </row>
    <row r="125" s="537" customFormat="true" ht="19.5" hidden="false" customHeight="true" outlineLevel="0" collapsed="false">
      <c r="A125" s="523"/>
      <c r="B125" s="501" t="s">
        <v>1114</v>
      </c>
    </row>
    <row r="126" s="537" customFormat="true" ht="19.5" hidden="false" customHeight="true" outlineLevel="0" collapsed="false">
      <c r="A126" s="523"/>
      <c r="B126" s="501" t="s">
        <v>1115</v>
      </c>
    </row>
    <row r="127" s="537" customFormat="true" ht="18" hidden="false" customHeight="true" outlineLevel="0" collapsed="false">
      <c r="A127" s="539" t="s">
        <v>1116</v>
      </c>
      <c r="B127" s="539"/>
    </row>
    <row r="128" s="537" customFormat="true" ht="33.75" hidden="false" customHeight="true" outlineLevel="0" collapsed="false">
      <c r="A128" s="523"/>
      <c r="B128" s="501" t="s">
        <v>1117</v>
      </c>
    </row>
    <row r="129" s="537" customFormat="true" ht="33.75" hidden="false" customHeight="true" outlineLevel="0" collapsed="false">
      <c r="A129" s="523"/>
      <c r="B129" s="501" t="s">
        <v>1118</v>
      </c>
    </row>
    <row r="130" s="537" customFormat="true" ht="20.25" hidden="false" customHeight="true" outlineLevel="0" collapsed="false">
      <c r="A130" s="523"/>
      <c r="B130" s="501" t="s">
        <v>1119</v>
      </c>
    </row>
    <row r="131" s="537" customFormat="true" ht="30" hidden="false" customHeight="true" outlineLevel="0" collapsed="false">
      <c r="A131" s="523"/>
      <c r="B131" s="501" t="s">
        <v>1120</v>
      </c>
    </row>
    <row r="132" s="537" customFormat="true" ht="30" hidden="false" customHeight="true" outlineLevel="0" collapsed="false">
      <c r="A132" s="523"/>
      <c r="B132" s="501" t="s">
        <v>1121</v>
      </c>
    </row>
    <row r="133" s="537" customFormat="true" ht="21.75" hidden="false" customHeight="true" outlineLevel="0" collapsed="false">
      <c r="A133" s="523"/>
      <c r="B133" s="501" t="s">
        <v>1122</v>
      </c>
    </row>
    <row r="134" s="537" customFormat="true" ht="21.75" hidden="false" customHeight="true" outlineLevel="0" collapsed="false">
      <c r="A134" s="523"/>
      <c r="B134" s="501" t="s">
        <v>1123</v>
      </c>
    </row>
    <row r="135" s="537" customFormat="true" ht="28.5" hidden="false" customHeight="true" outlineLevel="0" collapsed="false">
      <c r="A135" s="523"/>
      <c r="B135" s="501" t="s">
        <v>1124</v>
      </c>
    </row>
    <row r="136" s="537" customFormat="true" ht="21.75" hidden="false" customHeight="true" outlineLevel="0" collapsed="false">
      <c r="A136" s="523"/>
      <c r="B136" s="501" t="s">
        <v>1125</v>
      </c>
    </row>
    <row r="137" s="537" customFormat="true" ht="33" hidden="false" customHeight="true" outlineLevel="0" collapsed="false">
      <c r="A137" s="523"/>
      <c r="B137" s="501" t="s">
        <v>1126</v>
      </c>
    </row>
    <row r="138" s="537" customFormat="true" ht="27" hidden="false" customHeight="true" outlineLevel="0" collapsed="false">
      <c r="A138" s="523"/>
      <c r="B138" s="501" t="s">
        <v>1127</v>
      </c>
    </row>
    <row r="139" s="537" customFormat="true" ht="21.75" hidden="false" customHeight="true" outlineLevel="0" collapsed="false">
      <c r="A139" s="523"/>
      <c r="B139" s="501" t="s">
        <v>1128</v>
      </c>
    </row>
    <row r="140" s="537" customFormat="true" ht="21.75" hidden="false" customHeight="true" outlineLevel="0" collapsed="false">
      <c r="A140" s="523"/>
      <c r="B140" s="501" t="s">
        <v>1129</v>
      </c>
    </row>
    <row r="141" s="537" customFormat="true" ht="21.75" hidden="false" customHeight="true" outlineLevel="0" collapsed="false">
      <c r="A141" s="523"/>
      <c r="B141" s="501" t="s">
        <v>1130</v>
      </c>
    </row>
    <row r="142" s="537" customFormat="true" ht="21.75" hidden="false" customHeight="true" outlineLevel="0" collapsed="false">
      <c r="A142" s="523"/>
      <c r="B142" s="501" t="s">
        <v>1131</v>
      </c>
    </row>
    <row r="143" s="537" customFormat="true" ht="21.75" hidden="false" customHeight="true" outlineLevel="0" collapsed="false">
      <c r="A143" s="523"/>
      <c r="B143" s="501" t="s">
        <v>1132</v>
      </c>
    </row>
    <row r="144" s="537" customFormat="true" ht="30" hidden="false" customHeight="true" outlineLevel="0" collapsed="false">
      <c r="A144" s="523"/>
      <c r="B144" s="501" t="s">
        <v>1133</v>
      </c>
    </row>
    <row r="145" s="537" customFormat="true" ht="21.75" hidden="false" customHeight="true" outlineLevel="0" collapsed="false">
      <c r="A145" s="523"/>
      <c r="B145" s="501" t="s">
        <v>1134</v>
      </c>
    </row>
    <row r="146" s="537" customFormat="true" ht="21.75" hidden="false" customHeight="true" outlineLevel="0" collapsed="false">
      <c r="A146" s="523"/>
      <c r="B146" s="501" t="s">
        <v>1135</v>
      </c>
    </row>
    <row r="147" s="537" customFormat="true" ht="48.75" hidden="false" customHeight="true" outlineLevel="0" collapsed="false">
      <c r="A147" s="523"/>
      <c r="B147" s="501" t="s">
        <v>1136</v>
      </c>
    </row>
    <row r="148" s="537" customFormat="true" ht="18" hidden="false" customHeight="true" outlineLevel="0" collapsed="false">
      <c r="A148" s="539" t="s">
        <v>1137</v>
      </c>
      <c r="B148" s="539"/>
    </row>
    <row r="149" s="537" customFormat="true" ht="15" hidden="false" customHeight="false" outlineLevel="0" collapsed="false">
      <c r="A149" s="523"/>
      <c r="B149" s="501" t="s">
        <v>1138</v>
      </c>
    </row>
    <row r="150" s="537" customFormat="true" ht="33.75" hidden="false" customHeight="true" outlineLevel="0" collapsed="false">
      <c r="A150" s="523"/>
      <c r="B150" s="501" t="s">
        <v>1139</v>
      </c>
    </row>
    <row r="151" s="537" customFormat="true" ht="30" hidden="false" customHeight="false" outlineLevel="0" collapsed="false">
      <c r="A151" s="523"/>
      <c r="B151" s="501" t="s">
        <v>1140</v>
      </c>
    </row>
    <row r="152" s="537" customFormat="true" ht="15" hidden="false" customHeight="false" outlineLevel="0" collapsed="false">
      <c r="A152" s="523"/>
      <c r="B152" s="501" t="s">
        <v>1141</v>
      </c>
    </row>
    <row r="153" s="537" customFormat="true" ht="15" hidden="false" customHeight="false" outlineLevel="0" collapsed="false">
      <c r="A153" s="523"/>
      <c r="B153" s="501" t="s">
        <v>1142</v>
      </c>
    </row>
    <row r="154" s="537" customFormat="true" ht="15" hidden="false" customHeight="false" outlineLevel="0" collapsed="false">
      <c r="A154" s="523"/>
      <c r="B154" s="501" t="s">
        <v>1143</v>
      </c>
    </row>
    <row r="155" s="537" customFormat="true" ht="15" hidden="false" customHeight="false" outlineLevel="0" collapsed="false">
      <c r="A155" s="523"/>
      <c r="B155" s="501" t="s">
        <v>942</v>
      </c>
    </row>
    <row r="156" s="537" customFormat="true" ht="15" hidden="false" customHeight="false" outlineLevel="0" collapsed="false">
      <c r="A156" s="542"/>
      <c r="B156" s="543" t="s">
        <v>1144</v>
      </c>
    </row>
    <row r="157" s="537" customFormat="true" ht="15" hidden="false" customHeight="false" outlineLevel="0" collapsed="false">
      <c r="A157" s="542"/>
      <c r="B157" s="543" t="s">
        <v>1145</v>
      </c>
    </row>
    <row r="158" s="537" customFormat="true" ht="15" hidden="false" customHeight="false" outlineLevel="0" collapsed="false">
      <c r="A158" s="542"/>
      <c r="B158" s="543" t="s">
        <v>1146</v>
      </c>
    </row>
    <row r="159" s="537" customFormat="true" ht="15" hidden="false" customHeight="false" outlineLevel="0" collapsed="false">
      <c r="A159" s="542"/>
      <c r="B159" s="543" t="s">
        <v>1147</v>
      </c>
    </row>
    <row r="160" s="537" customFormat="true" ht="15" hidden="false" customHeight="false" outlineLevel="0" collapsed="false">
      <c r="A160" s="542"/>
      <c r="B160" s="543" t="s">
        <v>1148</v>
      </c>
    </row>
    <row r="161" s="537" customFormat="true" ht="33" hidden="false" customHeight="true" outlineLevel="0" collapsed="false">
      <c r="A161" s="523"/>
      <c r="B161" s="501" t="s">
        <v>1149</v>
      </c>
    </row>
    <row r="162" s="537" customFormat="true" ht="33" hidden="false" customHeight="true" outlineLevel="0" collapsed="false">
      <c r="A162" s="523"/>
      <c r="B162" s="501" t="s">
        <v>1150</v>
      </c>
    </row>
    <row r="163" s="537" customFormat="true" ht="33" hidden="false" customHeight="true" outlineLevel="0" collapsed="false">
      <c r="A163" s="523"/>
      <c r="B163" s="501" t="s">
        <v>1151</v>
      </c>
    </row>
    <row r="164" s="537" customFormat="true" ht="48.75" hidden="false" customHeight="true" outlineLevel="0" collapsed="false">
      <c r="A164" s="523"/>
      <c r="B164" s="501" t="s">
        <v>1152</v>
      </c>
    </row>
    <row r="165" s="537" customFormat="true" ht="33.75" hidden="false" customHeight="true" outlineLevel="0" collapsed="false">
      <c r="A165" s="523"/>
      <c r="B165" s="501" t="s">
        <v>1153</v>
      </c>
    </row>
    <row r="166" s="537" customFormat="true" ht="21" hidden="false" customHeight="true" outlineLevel="0" collapsed="false">
      <c r="A166" s="523"/>
      <c r="B166" s="501" t="s">
        <v>1154</v>
      </c>
    </row>
    <row r="167" s="537" customFormat="true" ht="21" hidden="false" customHeight="true" outlineLevel="0" collapsed="false">
      <c r="A167" s="523"/>
      <c r="B167" s="501" t="s">
        <v>1155</v>
      </c>
    </row>
    <row r="168" s="537" customFormat="true" ht="21" hidden="false" customHeight="true" outlineLevel="0" collapsed="false">
      <c r="A168" s="523"/>
      <c r="B168" s="501" t="s">
        <v>1156</v>
      </c>
    </row>
    <row r="169" s="537" customFormat="true" ht="21" hidden="false" customHeight="true" outlineLevel="0" collapsed="false">
      <c r="A169" s="523"/>
      <c r="B169" s="501" t="s">
        <v>1157</v>
      </c>
    </row>
    <row r="170" s="537" customFormat="true" ht="21" hidden="false" customHeight="true" outlineLevel="0" collapsed="false">
      <c r="A170" s="523"/>
      <c r="B170" s="501" t="s">
        <v>1158</v>
      </c>
    </row>
    <row r="171" s="537" customFormat="true" ht="21" hidden="false" customHeight="true" outlineLevel="0" collapsed="false">
      <c r="A171" s="523"/>
      <c r="B171" s="501" t="s">
        <v>1159</v>
      </c>
    </row>
    <row r="172" s="537" customFormat="true" ht="21" hidden="false" customHeight="true" outlineLevel="0" collapsed="false">
      <c r="A172" s="523"/>
      <c r="B172" s="501" t="s">
        <v>1160</v>
      </c>
    </row>
    <row r="173" s="537" customFormat="true" ht="21" hidden="false" customHeight="true" outlineLevel="0" collapsed="false">
      <c r="A173" s="523"/>
      <c r="B173" s="501" t="s">
        <v>1161</v>
      </c>
    </row>
    <row r="174" s="537" customFormat="true" ht="30" hidden="false" customHeight="true" outlineLevel="0" collapsed="false">
      <c r="A174" s="523"/>
      <c r="B174" s="501" t="s">
        <v>1162</v>
      </c>
    </row>
    <row r="175" s="537" customFormat="true" ht="30" hidden="false" customHeight="true" outlineLevel="0" collapsed="false">
      <c r="A175" s="523"/>
      <c r="B175" s="501" t="s">
        <v>1163</v>
      </c>
    </row>
    <row r="176" s="537" customFormat="true" ht="21" hidden="false" customHeight="true" outlineLevel="0" collapsed="false">
      <c r="A176" s="523"/>
      <c r="B176" s="501" t="s">
        <v>1164</v>
      </c>
    </row>
    <row r="177" s="537" customFormat="true" ht="15" hidden="false" customHeight="false" outlineLevel="0" collapsed="false">
      <c r="A177" s="533"/>
      <c r="B177" s="533"/>
    </row>
    <row r="178" s="537" customFormat="true" ht="15" hidden="false" customHeight="false" outlineLevel="0" collapsed="false">
      <c r="A178" s="521"/>
      <c r="B178" s="521"/>
    </row>
    <row r="179" s="537" customFormat="true" ht="15" hidden="false" customHeight="false" outlineLevel="0" collapsed="false">
      <c r="A179" s="521"/>
      <c r="B179" s="544" t="s">
        <v>1165</v>
      </c>
    </row>
    <row r="180" s="537" customFormat="true" ht="15" hidden="false" customHeight="false" outlineLevel="0" collapsed="false">
      <c r="A180" s="521"/>
      <c r="B180" s="545" t="s">
        <v>1166</v>
      </c>
    </row>
    <row r="181" s="537" customFormat="true" ht="30" hidden="false" customHeight="true" outlineLevel="0" collapsed="false">
      <c r="A181" s="521"/>
      <c r="B181" s="546" t="s">
        <v>1167</v>
      </c>
    </row>
    <row r="182" s="537" customFormat="true" ht="30" hidden="false" customHeight="false" outlineLevel="0" collapsed="false">
      <c r="A182" s="521"/>
      <c r="B182" s="547" t="s">
        <v>1168</v>
      </c>
    </row>
    <row r="183" s="537" customFormat="true" ht="15" hidden="false" customHeight="false" outlineLevel="0" collapsed="false">
      <c r="A183" s="521"/>
      <c r="B183" s="547" t="s">
        <v>1169</v>
      </c>
    </row>
    <row r="184" s="537" customFormat="true" ht="15" hidden="false" customHeight="false" outlineLevel="0" collapsed="false">
      <c r="A184" s="521"/>
      <c r="B184" s="547" t="s">
        <v>1170</v>
      </c>
    </row>
    <row r="185" s="537" customFormat="true" ht="30" hidden="false" customHeight="false" outlineLevel="0" collapsed="false">
      <c r="A185" s="521"/>
      <c r="B185" s="547" t="s">
        <v>1171</v>
      </c>
    </row>
    <row r="186" s="537" customFormat="true" ht="30" hidden="false" customHeight="false" outlineLevel="0" collapsed="false">
      <c r="A186" s="521"/>
      <c r="B186" s="547" t="s">
        <v>1172</v>
      </c>
    </row>
    <row r="187" s="537" customFormat="true" ht="15" hidden="false" customHeight="false" outlineLevel="0" collapsed="false">
      <c r="A187" s="521"/>
      <c r="B187" s="547" t="s">
        <v>1173</v>
      </c>
    </row>
    <row r="188" s="537" customFormat="true" ht="15" hidden="false" customHeight="false" outlineLevel="0" collapsed="false">
      <c r="A188" s="521"/>
      <c r="B188" s="547" t="s">
        <v>1174</v>
      </c>
    </row>
    <row r="189" s="537" customFormat="true" ht="15" hidden="false" customHeight="false" outlineLevel="0" collapsed="false">
      <c r="A189" s="521"/>
      <c r="B189" s="547" t="s">
        <v>1175</v>
      </c>
    </row>
    <row r="190" s="537" customFormat="true" ht="15" hidden="false" customHeight="false" outlineLevel="0" collapsed="false">
      <c r="A190" s="521"/>
      <c r="B190" s="547" t="s">
        <v>1176</v>
      </c>
    </row>
    <row r="191" s="537" customFormat="true" ht="30" hidden="false" customHeight="false" outlineLevel="0" collapsed="false">
      <c r="A191" s="521"/>
      <c r="B191" s="547" t="s">
        <v>1177</v>
      </c>
    </row>
    <row r="192" s="537" customFormat="true" ht="30" hidden="false" customHeight="false" outlineLevel="0" collapsed="false">
      <c r="A192" s="521"/>
      <c r="B192" s="547" t="s">
        <v>1178</v>
      </c>
    </row>
    <row r="193" s="537" customFormat="true" ht="15" hidden="false" customHeight="false" outlineLevel="0" collapsed="false">
      <c r="A193" s="521"/>
      <c r="B193" s="547" t="s">
        <v>1179</v>
      </c>
    </row>
    <row r="194" customFormat="false" ht="15" hidden="false" customHeight="false" outlineLevel="0" collapsed="false">
      <c r="B194" s="547" t="s">
        <v>1180</v>
      </c>
    </row>
    <row r="195" customFormat="false" ht="15" hidden="false" customHeight="false" outlineLevel="0" collapsed="false">
      <c r="B195" s="547" t="s">
        <v>1181</v>
      </c>
    </row>
    <row r="196" customFormat="false" ht="15" hidden="false" customHeight="false" outlineLevel="0" collapsed="false">
      <c r="B196" s="547" t="s">
        <v>1182</v>
      </c>
    </row>
    <row r="197" customFormat="false" ht="15" hidden="false" customHeight="false" outlineLevel="0" collapsed="false">
      <c r="B197" s="547" t="s">
        <v>1183</v>
      </c>
    </row>
    <row r="198" customFormat="false" ht="15" hidden="false" customHeight="false" outlineLevel="0" collapsed="false">
      <c r="B198" s="547" t="s">
        <v>1184</v>
      </c>
    </row>
    <row r="199" customFormat="false" ht="15" hidden="false" customHeight="false" outlineLevel="0" collapsed="false">
      <c r="B199" s="547" t="s">
        <v>1185</v>
      </c>
    </row>
    <row r="200" customFormat="false" ht="26.25" hidden="false" customHeight="true" outlineLevel="0" collapsed="false">
      <c r="B200" s="546" t="s">
        <v>1186</v>
      </c>
    </row>
    <row r="201" customFormat="false" ht="15" hidden="false" customHeight="false" outlineLevel="0" collapsed="false">
      <c r="B201" s="547" t="s">
        <v>1187</v>
      </c>
    </row>
    <row r="202" customFormat="false" ht="15" hidden="false" customHeight="false" outlineLevel="0" collapsed="false">
      <c r="B202" s="547" t="s">
        <v>1188</v>
      </c>
    </row>
    <row r="203" customFormat="false" ht="30" hidden="false" customHeight="false" outlineLevel="0" collapsed="false">
      <c r="B203" s="547" t="s">
        <v>1189</v>
      </c>
    </row>
    <row r="204" customFormat="false" ht="18.75" hidden="false" customHeight="true" outlineLevel="0" collapsed="false">
      <c r="B204" s="547" t="s">
        <v>1190</v>
      </c>
    </row>
    <row r="205" customFormat="false" ht="15" hidden="false" customHeight="false" outlineLevel="0" collapsed="false">
      <c r="B205" s="547" t="s">
        <v>1191</v>
      </c>
    </row>
    <row r="206" customFormat="false" ht="30" hidden="false" customHeight="false" outlineLevel="0" collapsed="false">
      <c r="B206" s="547" t="s">
        <v>1192</v>
      </c>
    </row>
    <row r="207" customFormat="false" ht="15" hidden="false" customHeight="false" outlineLevel="0" collapsed="false">
      <c r="B207" s="547" t="s">
        <v>1193</v>
      </c>
    </row>
    <row r="208" customFormat="false" ht="15" hidden="false" customHeight="false" outlineLevel="0" collapsed="false">
      <c r="B208" s="547" t="s">
        <v>1194</v>
      </c>
    </row>
    <row r="209" customFormat="false" ht="15" hidden="false" customHeight="false" outlineLevel="0" collapsed="false">
      <c r="B209" s="547" t="s">
        <v>1195</v>
      </c>
    </row>
    <row r="210" customFormat="false" ht="30" hidden="false" customHeight="false" outlineLevel="0" collapsed="false">
      <c r="B210" s="547" t="s">
        <v>1196</v>
      </c>
    </row>
    <row r="211" customFormat="false" ht="15" hidden="false" customHeight="false" outlineLevel="0" collapsed="false">
      <c r="B211" s="547" t="s">
        <v>1197</v>
      </c>
    </row>
    <row r="212" customFormat="false" ht="15" hidden="false" customHeight="false" outlineLevel="0" collapsed="false">
      <c r="B212" s="547" t="s">
        <v>1198</v>
      </c>
    </row>
    <row r="213" customFormat="false" ht="15" hidden="false" customHeight="false" outlineLevel="0" collapsed="false">
      <c r="B213" s="547" t="s">
        <v>1199</v>
      </c>
    </row>
    <row r="214" customFormat="false" ht="15" hidden="false" customHeight="false" outlineLevel="0" collapsed="false">
      <c r="B214" s="547" t="s">
        <v>1200</v>
      </c>
    </row>
    <row r="215" customFormat="false" ht="24" hidden="false" customHeight="true" outlineLevel="0" collapsed="false">
      <c r="B215" s="546" t="s">
        <v>1201</v>
      </c>
    </row>
    <row r="216" customFormat="false" ht="24" hidden="false" customHeight="true" outlineLevel="0" collapsed="false">
      <c r="B216" s="546" t="s">
        <v>1202</v>
      </c>
    </row>
    <row r="217" customFormat="false" ht="15" hidden="false" customHeight="false" outlineLevel="0" collapsed="false">
      <c r="B217" s="547" t="s">
        <v>1203</v>
      </c>
    </row>
  </sheetData>
  <sheetProtection sheet="true" password="d024" objects="true" scenarios="true"/>
  <hyperlinks>
    <hyperlink ref="B6" r:id="rId1" display="https://www.nipos-mk.cz "/>
    <hyperlink ref="B7" r:id="rId2" display="https://www.statistikakultury.cz/nase-vykazy/"/>
    <hyperlink ref="B19" r:id="rId3" display="https://www.mvcr.cz/clanek/statistiky-pocty-obyvatel-v-obcich.aspx?q=Y2hudW09MQ%3D%3D"/>
  </hyperlinks>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LibreOffice/5.4.2.2$Windows_x86 LibreOffice_project/22b09f6418e8c2d508a9eaf86b2399209b0990f4</Application>
  <Company>National Library CR</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2020-09-24T11:01:21Z</dcterms:created>
  <dc:creator>Macháčková Lucie</dc:creator>
  <dc:description/>
  <dc:language>cs-CZ</dc:language>
  <cp:lastModifiedBy>Semrád Jaro</cp:lastModifiedBy>
  <cp:lastPrinted>2024-11-22T17:57:33Z</cp:lastPrinted>
  <dcterms:modified xsi:type="dcterms:W3CDTF">2025-11-24T19:08:09Z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National Library CR</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